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ity.toyooka.lg.jp\dfsroot\5DX行財政改革推進課\02_DXの推進\02_DX・業務改革\22.オープンデータ\Upしたデータ\統計書\2025\"/>
    </mc:Choice>
  </mc:AlternateContent>
  <xr:revisionPtr revIDLastSave="0" documentId="13_ncr:1_{6D40B92C-19E7-428C-A77B-FD47BE624704}" xr6:coauthVersionLast="47" xr6:coauthVersionMax="47" xr10:uidLastSave="{00000000-0000-0000-0000-000000000000}"/>
  <bookViews>
    <workbookView xWindow="28680" yWindow="-120" windowWidth="29040" windowHeight="15720" tabRatio="889" firstSheet="12" xr2:uid="{00000000-000D-0000-FFFF-FFFF00000000}"/>
  </bookViews>
  <sheets>
    <sheet name="Ⅰ・1-4" sheetId="4" r:id="rId1"/>
    <sheet name="Ⅰ・5-6" sheetId="5" r:id="rId2"/>
    <sheet name="Ⅱ・1-2" sheetId="6" r:id="rId3"/>
    <sheet name="Ⅱ ・3-4" sheetId="63" r:id="rId4"/>
    <sheet name="Ⅱ ・5-6" sheetId="64" r:id="rId5"/>
    <sheet name="Ⅱ ・7" sheetId="62" r:id="rId6"/>
    <sheet name="Ⅲ・1-10" sheetId="8" r:id="rId7"/>
    <sheet name="Ⅲ ・11" sheetId="56" r:id="rId8"/>
    <sheet name="Ⅲ ・12-15" sheetId="57" r:id="rId9"/>
    <sheet name="Ⅳ" sheetId="41" r:id="rId10"/>
    <sheet name="Ⅴ" sheetId="43" r:id="rId11"/>
    <sheet name="Ⅵ" sheetId="42" r:id="rId12"/>
    <sheet name="Ⅶ" sheetId="12" r:id="rId13"/>
    <sheet name="Ⅷ" sheetId="13" r:id="rId14"/>
    <sheet name="Ⅸ" sheetId="14" r:id="rId15"/>
    <sheet name="Ⅹ" sheetId="15" r:id="rId16"/>
    <sheet name="ⅩⅠ" sheetId="16" r:id="rId17"/>
    <sheet name="ⅩⅡ・1-8" sheetId="17" r:id="rId18"/>
    <sheet name="ⅩⅡ ・9" sheetId="66" r:id="rId19"/>
    <sheet name="ⅩⅡ ・10-12" sheetId="65" r:id="rId20"/>
    <sheet name="ⅩⅢ" sheetId="18" r:id="rId21"/>
    <sheet name="ⅩⅣ・1-5" sheetId="19" r:id="rId22"/>
    <sheet name="XⅣ･6‐9" sheetId="20" r:id="rId23"/>
    <sheet name="XⅣ･10‐12 " sheetId="67" r:id="rId24"/>
    <sheet name="ⅩＶ" sheetId="21" r:id="rId25"/>
    <sheet name="ⅩⅥ" sheetId="22" r:id="rId26"/>
    <sheet name="ⅩⅥ文化財" sheetId="59" r:id="rId27"/>
    <sheet name="XⅦ･1-4" sheetId="24" r:id="rId28"/>
    <sheet name="ⅩⅦ・5-7" sheetId="25" r:id="rId29"/>
    <sheet name="ⅩⅦ・8-10" sheetId="61" r:id="rId30"/>
    <sheet name="ⅩⅧ " sheetId="58" r:id="rId31"/>
    <sheet name="ⅩⅨ" sheetId="27" r:id="rId32"/>
    <sheet name="市内の主な施設" sheetId="51" r:id="rId33"/>
  </sheets>
  <definedNames>
    <definedName name="_xlnm._FilterDatabase" localSheetId="32" hidden="1">市内の主な施設!$A$1:$D$555</definedName>
    <definedName name="_xlnm.Print_Area" localSheetId="0">'Ⅰ・1-4'!$A$1:$M$74</definedName>
    <definedName name="_xlnm.Print_Area" localSheetId="1">'Ⅰ・5-6'!$A$1:$P$59</definedName>
    <definedName name="_xlnm.Print_Area" localSheetId="3">'Ⅱ ・3-4'!$A$1:$L$57</definedName>
    <definedName name="_xlnm.Print_Area" localSheetId="4">'Ⅱ ・5-6'!$A$1:$L$48</definedName>
    <definedName name="_xlnm.Print_Area" localSheetId="5">'Ⅱ ・7'!$A$1:$M$253</definedName>
    <definedName name="_xlnm.Print_Area" localSheetId="2">'Ⅱ・1-2'!$A$1:$M$61</definedName>
    <definedName name="_xlnm.Print_Area" localSheetId="7">'Ⅲ ・11'!$A$2:$N$76</definedName>
    <definedName name="_xlnm.Print_Area" localSheetId="8">'Ⅲ ・12-15'!$A$2:$I$72</definedName>
    <definedName name="_xlnm.Print_Area" localSheetId="6">'Ⅲ・1-10'!$A$1:$I$192</definedName>
    <definedName name="_xlnm.Print_Area" localSheetId="9">Ⅳ!$A$1:$F$52</definedName>
    <definedName name="_xlnm.Print_Area" localSheetId="10">Ⅴ!$A$1:$N$174</definedName>
    <definedName name="_xlnm.Print_Area" localSheetId="11">Ⅵ!$A$1:$I$41</definedName>
    <definedName name="_xlnm.Print_Area" localSheetId="12">Ⅶ!$A$1:$J$12</definedName>
    <definedName name="_xlnm.Print_Area" localSheetId="13">Ⅷ!$A$1:$L$44</definedName>
    <definedName name="_xlnm.Print_Area" localSheetId="14">Ⅸ!$A$1:$L$143</definedName>
    <definedName name="_xlnm.Print_Area" localSheetId="15">Ⅹ!$A$1:$L$104</definedName>
    <definedName name="_xlnm.Print_Area" localSheetId="16">ⅩⅠ!$A$1:$N$98</definedName>
    <definedName name="_xlnm.Print_Area" localSheetId="19">'ⅩⅡ ・10-12'!$A$1:$L$93</definedName>
    <definedName name="_xlnm.Print_Area" localSheetId="18">'ⅩⅡ ・9'!$A$1:$O$59</definedName>
    <definedName name="_xlnm.Print_Area" localSheetId="17">'ⅩⅡ・1-8'!$A$1:$M$126</definedName>
    <definedName name="_xlnm.Print_Area" localSheetId="20">ⅩⅢ!$A$1:$L$100</definedName>
    <definedName name="_xlnm.Print_Area" localSheetId="21">'ⅩⅣ・1-5'!$A$1:$M$122</definedName>
    <definedName name="_xlnm.Print_Area" localSheetId="26">ⅩⅥ文化財!$A$1:$I$404</definedName>
    <definedName name="_xlnm.Print_Area" localSheetId="28">'ⅩⅦ・5-7'!$A$1:$M$56</definedName>
    <definedName name="_xlnm.Print_Area" localSheetId="29">'ⅩⅦ・8-10'!$A$1:$U$43</definedName>
    <definedName name="_xlnm.Print_Area" localSheetId="30">'ⅩⅧ '!$A$1:$L$44</definedName>
    <definedName name="_xlnm.Print_Area" localSheetId="31">ⅩⅨ!$A$1:$E$83</definedName>
    <definedName name="_xlnm.Print_Area" localSheetId="24">ⅩＶ!$A$1:$M$162</definedName>
    <definedName name="_xlnm.Print_Area" localSheetId="23">'XⅣ･10‐12 '!$A$1:$L$87</definedName>
    <definedName name="_xlnm.Print_Area" localSheetId="22">XⅣ･6‐9!$A$1:$L$59</definedName>
    <definedName name="_xlnm.Print_Area" localSheetId="27">'XⅦ･1-4'!$A$1:$O$58</definedName>
    <definedName name="_xlnm.Print_Area" localSheetId="32">市内の主な施設!$B$1:$D$555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59" l="1"/>
  <c r="I82" i="65" l="1"/>
  <c r="H82" i="65"/>
  <c r="G82" i="65"/>
  <c r="F82" i="65"/>
  <c r="E82" i="65"/>
  <c r="D82" i="65"/>
  <c r="B82" i="65" l="1"/>
  <c r="C82" i="65"/>
  <c r="H8" i="14"/>
  <c r="J6" i="14"/>
  <c r="J7" i="14"/>
  <c r="D20" i="14" l="1"/>
  <c r="C20" i="14"/>
  <c r="B20" i="14"/>
  <c r="D19" i="14"/>
  <c r="C19" i="14"/>
  <c r="B19" i="14"/>
  <c r="H7" i="14"/>
  <c r="H6" i="14"/>
  <c r="C11" i="27" l="1"/>
  <c r="D11" i="27" s="1"/>
  <c r="B11" i="27"/>
  <c r="C10" i="27"/>
  <c r="D10" i="27" s="1"/>
  <c r="B10" i="27"/>
  <c r="C9" i="27"/>
  <c r="D9" i="27" s="1"/>
  <c r="B9" i="27"/>
  <c r="C8" i="27"/>
  <c r="D8" i="27" s="1"/>
  <c r="B8" i="27"/>
  <c r="C7" i="27"/>
  <c r="D7" i="27" s="1"/>
  <c r="B7" i="27"/>
  <c r="C6" i="27"/>
  <c r="D6" i="27" s="1"/>
  <c r="B6" i="27"/>
  <c r="B5" i="27"/>
  <c r="G51" i="4"/>
  <c r="M40" i="4"/>
  <c r="G40" i="4"/>
  <c r="C5" i="27" l="1"/>
  <c r="D5" i="27" s="1"/>
  <c r="G92" i="65" l="1"/>
  <c r="F92" i="65"/>
  <c r="E92" i="65"/>
  <c r="D92" i="65"/>
  <c r="B92" i="65" s="1"/>
  <c r="E62" i="65"/>
  <c r="C62" i="65" s="1"/>
  <c r="D62" i="65"/>
  <c r="B62" i="65" s="1"/>
  <c r="C29" i="66"/>
  <c r="H139" i="22"/>
  <c r="H138" i="22"/>
  <c r="H137" i="22"/>
  <c r="H136" i="22"/>
  <c r="G117" i="22"/>
  <c r="G101" i="22"/>
  <c r="J85" i="22"/>
  <c r="I69" i="22"/>
  <c r="L54" i="22"/>
  <c r="K54" i="22"/>
  <c r="O39" i="22"/>
  <c r="N39" i="22"/>
  <c r="M7" i="22"/>
  <c r="L7" i="22"/>
  <c r="K7" i="22"/>
  <c r="J7" i="22"/>
  <c r="I7" i="22"/>
  <c r="H7" i="22"/>
  <c r="G7" i="22"/>
  <c r="F7" i="22"/>
  <c r="C92" i="65" l="1"/>
  <c r="H81" i="15"/>
  <c r="G81" i="15"/>
  <c r="F81" i="15"/>
  <c r="E81" i="15"/>
  <c r="D81" i="15"/>
  <c r="C81" i="15"/>
  <c r="G26" i="63" l="1"/>
  <c r="F26" i="63"/>
  <c r="D26" i="63"/>
  <c r="J26" i="63" s="1"/>
  <c r="C26" i="63"/>
  <c r="J59" i="6"/>
  <c r="I59" i="6"/>
  <c r="H59" i="6"/>
  <c r="H26" i="63" l="1"/>
  <c r="I26" i="63"/>
  <c r="F22" i="59" l="1"/>
  <c r="C55" i="66"/>
  <c r="C91" i="65"/>
  <c r="B91" i="65"/>
  <c r="C81" i="65"/>
  <c r="B81" i="65"/>
  <c r="C70" i="65"/>
  <c r="B70" i="65"/>
  <c r="B51" i="65"/>
  <c r="J4" i="65"/>
  <c r="I4" i="65"/>
  <c r="F4" i="65"/>
  <c r="E4" i="65"/>
  <c r="H11" i="64"/>
  <c r="T5" i="61"/>
  <c r="K5" i="61"/>
  <c r="G5" i="61"/>
  <c r="T4" i="61"/>
  <c r="C85" i="17" l="1"/>
  <c r="G81" i="21" l="1"/>
  <c r="F81" i="21"/>
  <c r="D81" i="21"/>
  <c r="G116" i="22" l="1"/>
  <c r="G115" i="22"/>
  <c r="G114" i="22"/>
  <c r="G113" i="22"/>
  <c r="G112" i="22"/>
  <c r="G111" i="22"/>
  <c r="G110" i="22"/>
  <c r="G109" i="22"/>
  <c r="G108" i="22"/>
  <c r="G99" i="22"/>
  <c r="G98" i="22"/>
  <c r="G97" i="22"/>
  <c r="G96" i="22"/>
  <c r="G95" i="22"/>
  <c r="G94" i="22"/>
  <c r="G93" i="22"/>
  <c r="J84" i="22"/>
  <c r="J83" i="22"/>
  <c r="J82" i="22"/>
  <c r="J81" i="22"/>
  <c r="J80" i="22"/>
  <c r="I68" i="22"/>
  <c r="I67" i="22"/>
  <c r="I66" i="22"/>
  <c r="I65" i="22"/>
  <c r="I64" i="22"/>
  <c r="I62" i="22"/>
  <c r="I61" i="22"/>
  <c r="I60" i="22"/>
  <c r="L53" i="22"/>
  <c r="K53" i="22"/>
  <c r="L52" i="22"/>
  <c r="K52" i="22"/>
  <c r="L51" i="22"/>
  <c r="K51" i="22"/>
  <c r="L50" i="22"/>
  <c r="K50" i="22"/>
  <c r="L49" i="22"/>
  <c r="K49" i="22"/>
  <c r="L48" i="22"/>
  <c r="L47" i="22"/>
  <c r="L46" i="22"/>
  <c r="L45" i="22"/>
  <c r="O38" i="22"/>
  <c r="N38" i="22"/>
  <c r="O37" i="22"/>
  <c r="N37" i="22"/>
  <c r="O36" i="22"/>
  <c r="N36" i="22"/>
  <c r="O35" i="22"/>
  <c r="N35" i="22"/>
  <c r="O34" i="22"/>
  <c r="N34" i="22"/>
  <c r="O33" i="22"/>
  <c r="O32" i="22"/>
  <c r="O31" i="22"/>
  <c r="O30" i="22"/>
  <c r="B53" i="25" l="1"/>
  <c r="D22" i="25"/>
  <c r="B141" i="14"/>
  <c r="B128" i="14"/>
  <c r="D16" i="16" l="1"/>
  <c r="C16" i="16"/>
  <c r="B16" i="16"/>
  <c r="G36" i="24" l="1"/>
  <c r="J29" i="24"/>
  <c r="I29" i="24"/>
  <c r="F29" i="24"/>
  <c r="C29" i="24"/>
  <c r="E7" i="22" l="1"/>
  <c r="D3" i="25" l="1"/>
  <c r="J36" i="24"/>
  <c r="D36" i="24"/>
  <c r="O20" i="24"/>
  <c r="L20" i="24"/>
  <c r="K20" i="24"/>
  <c r="G20" i="24"/>
  <c r="B84" i="17" l="1"/>
  <c r="F39" i="58" l="1"/>
  <c r="E39" i="58"/>
  <c r="D39" i="58"/>
  <c r="C39" i="58"/>
  <c r="J48" i="15" l="1"/>
  <c r="I48" i="15"/>
  <c r="H48" i="15"/>
  <c r="J47" i="15"/>
  <c r="I47" i="15"/>
  <c r="H47" i="15"/>
  <c r="J43" i="15"/>
  <c r="I43" i="15"/>
  <c r="H43" i="15"/>
  <c r="B83" i="18" l="1"/>
  <c r="B82" i="18"/>
  <c r="F70" i="57" l="1"/>
  <c r="F69" i="57"/>
  <c r="F68" i="57"/>
  <c r="F67" i="57"/>
  <c r="F66" i="57"/>
  <c r="F65" i="57"/>
  <c r="F64" i="57"/>
  <c r="F63" i="57"/>
  <c r="F62" i="57"/>
  <c r="F61" i="57"/>
  <c r="F60" i="57"/>
  <c r="F59" i="57"/>
  <c r="F58" i="57"/>
  <c r="F57" i="57"/>
  <c r="F56" i="57"/>
  <c r="F55" i="57"/>
  <c r="F54" i="57"/>
  <c r="F53" i="57"/>
  <c r="F52" i="57"/>
  <c r="F51" i="57"/>
  <c r="F50" i="57"/>
  <c r="F49" i="57"/>
  <c r="F48" i="57"/>
  <c r="F47" i="57"/>
  <c r="F46" i="57"/>
  <c r="F45" i="57"/>
  <c r="F44" i="57"/>
  <c r="F43" i="57"/>
  <c r="F42" i="57"/>
  <c r="F41" i="57"/>
  <c r="F40" i="57"/>
  <c r="F39" i="57"/>
  <c r="F38" i="57"/>
  <c r="F37" i="57"/>
  <c r="F99" i="8"/>
  <c r="H75" i="8"/>
  <c r="G75" i="8"/>
  <c r="D75" i="8"/>
  <c r="C75" i="8"/>
  <c r="B75" i="8"/>
  <c r="H74" i="8"/>
  <c r="G74" i="8"/>
  <c r="D74" i="8"/>
  <c r="C74" i="8"/>
  <c r="B74" i="8"/>
  <c r="H73" i="8"/>
  <c r="G73" i="8"/>
  <c r="D73" i="8"/>
  <c r="B73" i="8" s="1"/>
  <c r="C73" i="8"/>
  <c r="I71" i="8"/>
  <c r="I70" i="8"/>
  <c r="I69" i="8"/>
  <c r="I68" i="8"/>
  <c r="I67" i="8"/>
  <c r="I66" i="8"/>
  <c r="I65" i="8"/>
  <c r="I64" i="8"/>
  <c r="I63" i="8"/>
  <c r="I62" i="8"/>
  <c r="I61" i="8"/>
  <c r="I60" i="8"/>
  <c r="I59" i="8"/>
  <c r="I58" i="8"/>
  <c r="I57" i="8"/>
  <c r="I56" i="8"/>
  <c r="I55" i="8"/>
  <c r="I54" i="8"/>
  <c r="I53" i="8"/>
  <c r="I52" i="8"/>
  <c r="I51" i="8"/>
  <c r="I50" i="8"/>
  <c r="D6" i="8"/>
  <c r="E6" i="8" s="1"/>
  <c r="D5" i="8"/>
  <c r="E5" i="8" s="1"/>
  <c r="E57" i="14" l="1"/>
  <c r="C153" i="43" l="1"/>
  <c r="B153" i="43"/>
  <c r="C95" i="43"/>
  <c r="E65" i="43"/>
  <c r="D65" i="43"/>
  <c r="C65" i="43"/>
  <c r="E63" i="43"/>
  <c r="B65" i="43" l="1"/>
  <c r="D20" i="25" l="1"/>
  <c r="B57" i="14" l="1"/>
  <c r="D17" i="59" l="1"/>
  <c r="D22" i="59" s="1"/>
  <c r="E8" i="59"/>
  <c r="D7" i="22" l="1"/>
  <c r="C82" i="17" l="1"/>
  <c r="B50" i="25" l="1"/>
  <c r="H22" i="59" l="1"/>
  <c r="G22" i="59"/>
  <c r="I22" i="59" s="1"/>
  <c r="C22" i="59"/>
</calcChain>
</file>

<file path=xl/sharedStrings.xml><?xml version="1.0" encoding="utf-8"?>
<sst xmlns="http://schemas.openxmlformats.org/spreadsheetml/2006/main" count="7891" uniqueCount="4801">
  <si>
    <t>肉用牛</t>
    <phoneticPr fontId="2"/>
  </si>
  <si>
    <t>１本</t>
    <rPh sb="1" eb="2">
      <t>ホン</t>
    </rPh>
    <phoneticPr fontId="12"/>
  </si>
  <si>
    <t>有形民俗</t>
    <rPh sb="0" eb="2">
      <t>ユウケイ</t>
    </rPh>
    <rPh sb="2" eb="4">
      <t>ミンゾク</t>
    </rPh>
    <phoneticPr fontId="2"/>
  </si>
  <si>
    <t>無形民俗</t>
    <rPh sb="0" eb="2">
      <t>ムケイ</t>
    </rPh>
    <rPh sb="2" eb="4">
      <t>ミンゾク</t>
    </rPh>
    <phoneticPr fontId="2"/>
  </si>
  <si>
    <t>史跡名勝
天然記念物</t>
    <rPh sb="0" eb="2">
      <t>シセキ</t>
    </rPh>
    <rPh sb="2" eb="4">
      <t>メイショウ</t>
    </rPh>
    <rPh sb="5" eb="7">
      <t>テンネン</t>
    </rPh>
    <rPh sb="7" eb="10">
      <t>キネンブツ</t>
    </rPh>
    <phoneticPr fontId="2"/>
  </si>
  <si>
    <t>1  世帯及び人口の推移（各年10月１日現在）</t>
    <phoneticPr fontId="2"/>
  </si>
  <si>
    <t>２  自然動態</t>
    <phoneticPr fontId="2"/>
  </si>
  <si>
    <t>３  社会動態</t>
    <phoneticPr fontId="2"/>
  </si>
  <si>
    <t>５  国籍別外国人登録数（各年４月１日現在）</t>
    <phoneticPr fontId="2"/>
  </si>
  <si>
    <t>当 日 有 権 者 数（人）</t>
    <rPh sb="0" eb="3">
      <t>トウジツ</t>
    </rPh>
    <rPh sb="4" eb="7">
      <t>ユウケン</t>
    </rPh>
    <rPh sb="8" eb="9">
      <t>シャ</t>
    </rPh>
    <rPh sb="10" eb="11">
      <t>スウ</t>
    </rPh>
    <rPh sb="12" eb="13">
      <t>ニン</t>
    </rPh>
    <phoneticPr fontId="9"/>
  </si>
  <si>
    <t>肝疾患</t>
  </si>
  <si>
    <t>自殺</t>
  </si>
  <si>
    <t>腎不全</t>
  </si>
  <si>
    <t>高血圧性疾患</t>
  </si>
  <si>
    <t xml:space="preserve"> 騒 音</t>
  </si>
  <si>
    <t xml:space="preserve"> 悪 臭</t>
  </si>
  <si>
    <t xml:space="preserve"> 振 動</t>
  </si>
  <si>
    <t>公衆浴場</t>
  </si>
  <si>
    <t>理 容 所</t>
  </si>
  <si>
    <t>美 容 所</t>
  </si>
  <si>
    <t>一般病院数</t>
    <rPh sb="0" eb="2">
      <t>イッパン</t>
    </rPh>
    <rPh sb="4" eb="5">
      <t>スウ</t>
    </rPh>
    <phoneticPr fontId="2"/>
  </si>
  <si>
    <t>一般診療所数</t>
    <rPh sb="5" eb="6">
      <t>スウ</t>
    </rPh>
    <phoneticPr fontId="2"/>
  </si>
  <si>
    <t>歯科診療所数</t>
    <rPh sb="5" eb="6">
      <t>スウ</t>
    </rPh>
    <phoneticPr fontId="2"/>
  </si>
  <si>
    <t>７  文化会館利用状況</t>
    <rPh sb="3" eb="5">
      <t>ブンカ</t>
    </rPh>
    <rPh sb="5" eb="7">
      <t>カイカン</t>
    </rPh>
    <phoneticPr fontId="2"/>
  </si>
  <si>
    <t>沢庵和尚自賛頂相</t>
    <rPh sb="0" eb="2">
      <t>タクアン</t>
    </rPh>
    <rPh sb="2" eb="4">
      <t>オショウ</t>
    </rPh>
    <rPh sb="4" eb="6">
      <t>ジサン</t>
    </rPh>
    <rPh sb="6" eb="7">
      <t>チョウ</t>
    </rPh>
    <rPh sb="7" eb="8">
      <t>ソウ</t>
    </rPh>
    <phoneticPr fontId="2"/>
  </si>
  <si>
    <t>平 元. 3.23</t>
    <rPh sb="0" eb="1">
      <t>ヘイ</t>
    </rPh>
    <rPh sb="2" eb="3">
      <t>ゲン</t>
    </rPh>
    <phoneticPr fontId="2"/>
  </si>
  <si>
    <t>山論文書</t>
    <rPh sb="0" eb="1">
      <t>サン</t>
    </rPh>
    <rPh sb="1" eb="2">
      <t>ロン</t>
    </rPh>
    <rPh sb="2" eb="4">
      <t>モンジョ</t>
    </rPh>
    <phoneticPr fontId="2"/>
  </si>
  <si>
    <t>学校給食センター</t>
    <rPh sb="0" eb="2">
      <t>ガッコウ</t>
    </rPh>
    <rPh sb="2" eb="4">
      <t>キュウショク</t>
    </rPh>
    <phoneticPr fontId="2"/>
  </si>
  <si>
    <t>小学校</t>
    <phoneticPr fontId="2"/>
  </si>
  <si>
    <t>日高町野々庄　三野神社</t>
    <rPh sb="0" eb="3">
      <t>ヒダカチョウ</t>
    </rPh>
    <rPh sb="3" eb="4">
      <t>ノ</t>
    </rPh>
    <rPh sb="5" eb="6">
      <t>ショウ</t>
    </rPh>
    <rPh sb="7" eb="9">
      <t>ミノ</t>
    </rPh>
    <rPh sb="9" eb="11">
      <t>ジンジャ</t>
    </rPh>
    <phoneticPr fontId="2"/>
  </si>
  <si>
    <t>大石りく遺髪塚</t>
    <rPh sb="0" eb="2">
      <t>オオイシ</t>
    </rPh>
    <rPh sb="4" eb="5">
      <t>イ</t>
    </rPh>
    <rPh sb="5" eb="6">
      <t>カミ</t>
    </rPh>
    <rPh sb="6" eb="7">
      <t>ヅカ</t>
    </rPh>
    <phoneticPr fontId="2"/>
  </si>
  <si>
    <t>旧金蔵寺及び金蔵寺城跡</t>
    <rPh sb="0" eb="1">
      <t>キュウ</t>
    </rPh>
    <rPh sb="1" eb="2">
      <t>キン</t>
    </rPh>
    <rPh sb="2" eb="3">
      <t>クラ</t>
    </rPh>
    <rPh sb="3" eb="4">
      <t>テラ</t>
    </rPh>
    <rPh sb="4" eb="5">
      <t>オヨ</t>
    </rPh>
    <rPh sb="6" eb="7">
      <t>キン</t>
    </rPh>
    <rPh sb="7" eb="8">
      <t>クラ</t>
    </rPh>
    <rPh sb="8" eb="9">
      <t>テラ</t>
    </rPh>
    <rPh sb="9" eb="10">
      <t>ジョウ</t>
    </rPh>
    <rPh sb="10" eb="11">
      <t>アト</t>
    </rPh>
    <phoneticPr fontId="2"/>
  </si>
  <si>
    <t>平 20.7.28</t>
    <rPh sb="0" eb="1">
      <t>ヘイ</t>
    </rPh>
    <phoneticPr fontId="2"/>
  </si>
  <si>
    <t>　（単位：人）</t>
    <phoneticPr fontId="2"/>
  </si>
  <si>
    <t>-</t>
    <phoneticPr fontId="2"/>
  </si>
  <si>
    <t>併用住宅</t>
    <rPh sb="0" eb="2">
      <t>ヘイヨウ</t>
    </rPh>
    <rPh sb="2" eb="4">
      <t>ジュウタク</t>
    </rPh>
    <phoneticPr fontId="2"/>
  </si>
  <si>
    <t>山本家嘉碑</t>
    <rPh sb="0" eb="3">
      <t>ヤマモトケ</t>
    </rPh>
    <rPh sb="3" eb="4">
      <t>カ</t>
    </rPh>
    <rPh sb="4" eb="5">
      <t>ヒ</t>
    </rPh>
    <phoneticPr fontId="2"/>
  </si>
  <si>
    <t>但東町虫生</t>
    <rPh sb="0" eb="3">
      <t>タントウチョウ</t>
    </rPh>
    <rPh sb="3" eb="4">
      <t>ムシ</t>
    </rPh>
    <rPh sb="4" eb="5">
      <t>ウ</t>
    </rPh>
    <phoneticPr fontId="2"/>
  </si>
  <si>
    <t>庚申塔</t>
    <rPh sb="0" eb="2">
      <t>コウシン</t>
    </rPh>
    <rPh sb="2" eb="3">
      <t>トウ</t>
    </rPh>
    <phoneticPr fontId="2"/>
  </si>
  <si>
    <t>但東町河本</t>
    <rPh sb="0" eb="3">
      <t>タントウチョウ</t>
    </rPh>
    <rPh sb="3" eb="5">
      <t>コウモト</t>
    </rPh>
    <phoneticPr fontId="2"/>
  </si>
  <si>
    <t>但東町佐々木</t>
    <rPh sb="0" eb="3">
      <t>タントウチョウ</t>
    </rPh>
    <rPh sb="3" eb="6">
      <t>ササキ</t>
    </rPh>
    <phoneticPr fontId="2"/>
  </si>
  <si>
    <t>但東町佐田</t>
    <rPh sb="0" eb="3">
      <t>タントウチョウ</t>
    </rPh>
    <rPh sb="3" eb="5">
      <t>サダ</t>
    </rPh>
    <phoneticPr fontId="2"/>
  </si>
  <si>
    <t>総数</t>
    <phoneticPr fontId="2"/>
  </si>
  <si>
    <t>年</t>
    <phoneticPr fontId="2"/>
  </si>
  <si>
    <t>年</t>
    <phoneticPr fontId="2"/>
  </si>
  <si>
    <t>市民税</t>
    <rPh sb="0" eb="3">
      <t>シミンゼイ</t>
    </rPh>
    <phoneticPr fontId="2"/>
  </si>
  <si>
    <t>１幅</t>
    <rPh sb="1" eb="2">
      <t>フク</t>
    </rPh>
    <phoneticPr fontId="2"/>
  </si>
  <si>
    <t>短期融資</t>
    <rPh sb="0" eb="2">
      <t>タンキ</t>
    </rPh>
    <rPh sb="2" eb="4">
      <t>ユウシ</t>
    </rPh>
    <phoneticPr fontId="2"/>
  </si>
  <si>
    <t>・豊岡</t>
    <rPh sb="1" eb="3">
      <t>トヨオカ</t>
    </rPh>
    <phoneticPr fontId="2"/>
  </si>
  <si>
    <t>個　数</t>
  </si>
  <si>
    <t>橋長（ｍ）</t>
  </si>
  <si>
    <t>面積（㎡）</t>
  </si>
  <si>
    <t>総　　数</t>
  </si>
  <si>
    <t>総合公園</t>
  </si>
  <si>
    <t>近隣公園</t>
  </si>
  <si>
    <t>街区公園</t>
  </si>
  <si>
    <t>園数</t>
  </si>
  <si>
    <t>面積</t>
  </si>
  <si>
    <t>特殊公園</t>
  </si>
  <si>
    <t>運動公園</t>
  </si>
  <si>
    <t>都市緑地</t>
  </si>
  <si>
    <t>棟　　　　　　　数</t>
  </si>
  <si>
    <t>1074.4m　　　　　　　(蘇武岳）</t>
    <rPh sb="15" eb="16">
      <t>ソ</t>
    </rPh>
    <rPh sb="16" eb="17">
      <t>タケシ</t>
    </rPh>
    <rPh sb="17" eb="18">
      <t>タケ</t>
    </rPh>
    <phoneticPr fontId="2"/>
  </si>
  <si>
    <t>入佐山３号墳出土品</t>
    <rPh sb="0" eb="1">
      <t>イ</t>
    </rPh>
    <rPh sb="1" eb="3">
      <t>サヤマ</t>
    </rPh>
    <rPh sb="4" eb="5">
      <t>ゴウ</t>
    </rPh>
    <rPh sb="5" eb="6">
      <t>フン</t>
    </rPh>
    <rPh sb="6" eb="8">
      <t>シュツド</t>
    </rPh>
    <rPh sb="8" eb="9">
      <t>ヒン</t>
    </rPh>
    <phoneticPr fontId="2"/>
  </si>
  <si>
    <t>経筒外容器</t>
    <rPh sb="0" eb="1">
      <t>ケイ</t>
    </rPh>
    <rPh sb="1" eb="2">
      <t>ツツ</t>
    </rPh>
    <rPh sb="2" eb="3">
      <t>ガイ</t>
    </rPh>
    <rPh sb="3" eb="5">
      <t>ヨウキ</t>
    </rPh>
    <phoneticPr fontId="2"/>
  </si>
  <si>
    <t>（５）　国登録</t>
    <rPh sb="4" eb="5">
      <t>クニ</t>
    </rPh>
    <rPh sb="5" eb="7">
      <t>トウロク</t>
    </rPh>
    <phoneticPr fontId="2"/>
  </si>
  <si>
    <t>（２）竹野港出入船舶・貨物　　　</t>
    <rPh sb="3" eb="5">
      <t>タケノ</t>
    </rPh>
    <phoneticPr fontId="2"/>
  </si>
  <si>
    <t>死亡・不詳</t>
    <rPh sb="0" eb="2">
      <t>シボウ</t>
    </rPh>
    <rPh sb="3" eb="5">
      <t>フショウ</t>
    </rPh>
    <phoneticPr fontId="2"/>
  </si>
  <si>
    <t>無業者</t>
    <rPh sb="0" eb="1">
      <t>ム</t>
    </rPh>
    <rPh sb="1" eb="2">
      <t>ギョウ</t>
    </rPh>
    <rPh sb="2" eb="3">
      <t>シャ</t>
    </rPh>
    <phoneticPr fontId="2"/>
  </si>
  <si>
    <t>自  然  動  態</t>
  </si>
  <si>
    <t>社  会  動  態</t>
  </si>
  <si>
    <t>アメリカ</t>
  </si>
  <si>
    <t>被保険者</t>
    <rPh sb="0" eb="4">
      <t>ヒホケンシャ</t>
    </rPh>
    <phoneticPr fontId="2"/>
  </si>
  <si>
    <t>第1号</t>
    <rPh sb="0" eb="1">
      <t>ダイ</t>
    </rPh>
    <rPh sb="2" eb="3">
      <t>ゴウ</t>
    </rPh>
    <phoneticPr fontId="2"/>
  </si>
  <si>
    <t>豊岡市城崎町桃島1057番地の1</t>
    <rPh sb="0" eb="3">
      <t>トヨオカシ</t>
    </rPh>
    <rPh sb="3" eb="5">
      <t>キノサキ</t>
    </rPh>
    <rPh sb="5" eb="6">
      <t>マチ</t>
    </rPh>
    <rPh sb="6" eb="7">
      <t>モモ</t>
    </rPh>
    <rPh sb="7" eb="8">
      <t>シマ</t>
    </rPh>
    <rPh sb="12" eb="13">
      <t>バン</t>
    </rPh>
    <rPh sb="13" eb="14">
      <t>チ</t>
    </rPh>
    <phoneticPr fontId="2"/>
  </si>
  <si>
    <t xml:space="preserve">（２）医療給付状況　　　　　　　　　　　　　　　　　　        　　　　　　　　　　　　　　　　　　　　　　          </t>
    <rPh sb="3" eb="5">
      <t>イリョウ</t>
    </rPh>
    <phoneticPr fontId="2"/>
  </si>
  <si>
    <t>木造阿弥陀如来坐像</t>
    <rPh sb="0" eb="2">
      <t>モクゾウ</t>
    </rPh>
    <rPh sb="2" eb="5">
      <t>アミダ</t>
    </rPh>
    <rPh sb="5" eb="7">
      <t>ニョライ</t>
    </rPh>
    <rPh sb="7" eb="9">
      <t>ザゾウ</t>
    </rPh>
    <phoneticPr fontId="2"/>
  </si>
  <si>
    <t>昭 46. 3.31</t>
    <rPh sb="0" eb="1">
      <t>ショウ</t>
    </rPh>
    <phoneticPr fontId="2"/>
  </si>
  <si>
    <t>昭 55. 3.31</t>
    <rPh sb="0" eb="1">
      <t>ショウ</t>
    </rPh>
    <phoneticPr fontId="2"/>
  </si>
  <si>
    <t>費用額</t>
    <phoneticPr fontId="2"/>
  </si>
  <si>
    <t>保険者負担金</t>
    <phoneticPr fontId="2"/>
  </si>
  <si>
    <t>一部負担金</t>
    <phoneticPr fontId="2"/>
  </si>
  <si>
    <t>国保優先</t>
    <phoneticPr fontId="2"/>
  </si>
  <si>
    <t>８月</t>
  </si>
  <si>
    <t>９月</t>
  </si>
  <si>
    <t>10月</t>
  </si>
  <si>
    <t>11月</t>
  </si>
  <si>
    <t>12月</t>
  </si>
  <si>
    <t>　</t>
    <phoneticPr fontId="2"/>
  </si>
  <si>
    <t>家出</t>
    <phoneticPr fontId="2"/>
  </si>
  <si>
    <t>資料：下水道課</t>
    <rPh sb="3" eb="6">
      <t>ゲスイドウ</t>
    </rPh>
    <phoneticPr fontId="2"/>
  </si>
  <si>
    <t>（単位：人）</t>
  </si>
  <si>
    <t>一般世帯数</t>
    <rPh sb="0" eb="2">
      <t>イッパン</t>
    </rPh>
    <rPh sb="2" eb="5">
      <t>セタイスウ</t>
    </rPh>
    <phoneticPr fontId="2"/>
  </si>
  <si>
    <t>新温泉町</t>
    <rPh sb="0" eb="1">
      <t>シン</t>
    </rPh>
    <rPh sb="1" eb="3">
      <t>オンセン</t>
    </rPh>
    <rPh sb="3" eb="4">
      <t>マチ</t>
    </rPh>
    <phoneticPr fontId="2"/>
  </si>
  <si>
    <t>資料：総務課　国勢調査</t>
    <rPh sb="0" eb="2">
      <t>シリョウ</t>
    </rPh>
    <rPh sb="3" eb="5">
      <t>ソウム</t>
    </rPh>
    <rPh sb="5" eb="6">
      <t>カ</t>
    </rPh>
    <rPh sb="7" eb="9">
      <t>コクセイ</t>
    </rPh>
    <rPh sb="9" eb="11">
      <t>チョウサ</t>
    </rPh>
    <phoneticPr fontId="2"/>
  </si>
  <si>
    <t>区  分</t>
  </si>
  <si>
    <t>竹野町段</t>
    <rPh sb="0" eb="3">
      <t>タケノチョウ</t>
    </rPh>
    <rPh sb="3" eb="4">
      <t>ダン</t>
    </rPh>
    <phoneticPr fontId="2"/>
  </si>
  <si>
    <t>総給付費</t>
    <rPh sb="0" eb="1">
      <t>ソウ</t>
    </rPh>
    <rPh sb="1" eb="3">
      <t>キュウフ</t>
    </rPh>
    <rPh sb="3" eb="4">
      <t>ヒ</t>
    </rPh>
    <phoneticPr fontId="2"/>
  </si>
  <si>
    <t>中学生以下</t>
    <rPh sb="0" eb="3">
      <t>チュウガクセイ</t>
    </rPh>
    <rPh sb="3" eb="5">
      <t>イカ</t>
    </rPh>
    <phoneticPr fontId="2"/>
  </si>
  <si>
    <t>（千円）</t>
    <rPh sb="1" eb="3">
      <t>センエン</t>
    </rPh>
    <phoneticPr fontId="2"/>
  </si>
  <si>
    <t>ⅩⅦ　災害・治安　</t>
    <rPh sb="3" eb="5">
      <t>サイガイ</t>
    </rPh>
    <rPh sb="6" eb="8">
      <t>チアン</t>
    </rPh>
    <phoneticPr fontId="2"/>
  </si>
  <si>
    <t>工場・倉庫</t>
    <rPh sb="0" eb="2">
      <t>コウジョウ</t>
    </rPh>
    <rPh sb="3" eb="5">
      <t>ソウコ</t>
    </rPh>
    <phoneticPr fontId="2"/>
  </si>
  <si>
    <t>・男</t>
    <rPh sb="1" eb="2">
      <t>オトコ</t>
    </rPh>
    <phoneticPr fontId="2"/>
  </si>
  <si>
    <t>・女</t>
    <rPh sb="1" eb="2">
      <t>オンナ</t>
    </rPh>
    <phoneticPr fontId="2"/>
  </si>
  <si>
    <t>会    議    室</t>
  </si>
  <si>
    <t>回    数</t>
  </si>
  <si>
    <t>人    員</t>
  </si>
  <si>
    <t>通 学 者</t>
  </si>
  <si>
    <t xml:space="preserve">  　　自　　　宅</t>
  </si>
  <si>
    <t xml:space="preserve"> 　　 自　宅　外</t>
  </si>
  <si>
    <t>他市区町村で従業・通学(流出人口)</t>
  </si>
  <si>
    <t>　　　 自　　　宅</t>
  </si>
  <si>
    <t>　　　 自　宅　外</t>
  </si>
  <si>
    <t>夜間人口（Ａ）</t>
  </si>
  <si>
    <t>昼間人口率（％）</t>
  </si>
  <si>
    <t>兵庫県</t>
  </si>
  <si>
    <t>神戸市</t>
  </si>
  <si>
    <t>河本家文書「宮部継潤安堵状」</t>
    <rPh sb="0" eb="2">
      <t>コウモト</t>
    </rPh>
    <rPh sb="2" eb="3">
      <t>イエ</t>
    </rPh>
    <rPh sb="3" eb="5">
      <t>モンジョ</t>
    </rPh>
    <rPh sb="6" eb="8">
      <t>ミヤベ</t>
    </rPh>
    <rPh sb="8" eb="9">
      <t>ツ</t>
    </rPh>
    <rPh sb="9" eb="10">
      <t>ジュン</t>
    </rPh>
    <rPh sb="10" eb="12">
      <t>アンド</t>
    </rPh>
    <rPh sb="12" eb="13">
      <t>ジョウ</t>
    </rPh>
    <phoneticPr fontId="2"/>
  </si>
  <si>
    <t>１枚</t>
    <rPh sb="1" eb="2">
      <t>マイ</t>
    </rPh>
    <phoneticPr fontId="2"/>
  </si>
  <si>
    <t>損害額　　　　　　　　　　　（千円）</t>
    <rPh sb="0" eb="2">
      <t>ソンガイ</t>
    </rPh>
    <rPh sb="2" eb="3">
      <t>ガク</t>
    </rPh>
    <phoneticPr fontId="2"/>
  </si>
  <si>
    <t>航空機</t>
    <rPh sb="0" eb="3">
      <t>コウクウキ</t>
    </rPh>
    <phoneticPr fontId="2"/>
  </si>
  <si>
    <t>大名行列槍振り</t>
    <rPh sb="0" eb="2">
      <t>ダイミョウ</t>
    </rPh>
    <rPh sb="2" eb="4">
      <t>ギョウレツ</t>
    </rPh>
    <rPh sb="4" eb="5">
      <t>ヤリ</t>
    </rPh>
    <rPh sb="5" eb="6">
      <t>フ</t>
    </rPh>
    <phoneticPr fontId="2"/>
  </si>
  <si>
    <t>平  6. 6.17</t>
    <rPh sb="0" eb="1">
      <t>ヘイ</t>
    </rPh>
    <phoneticPr fontId="2"/>
  </si>
  <si>
    <t>幟まわし</t>
    <rPh sb="0" eb="1">
      <t>ノボリ</t>
    </rPh>
    <phoneticPr fontId="2"/>
  </si>
  <si>
    <t>ささ噺子（太鼓踊）</t>
    <rPh sb="2" eb="3">
      <t>ハナシ</t>
    </rPh>
    <rPh sb="3" eb="4">
      <t>コ</t>
    </rPh>
    <rPh sb="5" eb="7">
      <t>タイコ</t>
    </rPh>
    <rPh sb="7" eb="8">
      <t>オド</t>
    </rPh>
    <phoneticPr fontId="2"/>
  </si>
  <si>
    <t>銅鐸出土地（跡）</t>
    <rPh sb="0" eb="2">
      <t>ドウタク</t>
    </rPh>
    <rPh sb="2" eb="4">
      <t>シュツド</t>
    </rPh>
    <rPh sb="4" eb="5">
      <t>チ</t>
    </rPh>
    <rPh sb="6" eb="7">
      <t>アト</t>
    </rPh>
    <phoneticPr fontId="2"/>
  </si>
  <si>
    <t>気比</t>
    <rPh sb="0" eb="1">
      <t>ケ</t>
    </rPh>
    <rPh sb="1" eb="2">
      <t>ヒ</t>
    </rPh>
    <phoneticPr fontId="2"/>
  </si>
  <si>
    <t>原 野</t>
  </si>
  <si>
    <t>その他</t>
  </si>
  <si>
    <t>工業地</t>
  </si>
  <si>
    <t>商業地</t>
  </si>
  <si>
    <t>住宅地</t>
  </si>
  <si>
    <t>（注）</t>
  </si>
  <si>
    <t>商工 ･ 農林</t>
  </si>
  <si>
    <t>件 数</t>
  </si>
  <si>
    <t>面  積</t>
  </si>
  <si>
    <t>１基</t>
    <rPh sb="1" eb="2">
      <t>キ</t>
    </rPh>
    <phoneticPr fontId="2"/>
  </si>
  <si>
    <t>水道業</t>
    <phoneticPr fontId="2"/>
  </si>
  <si>
    <t>充足数</t>
    <phoneticPr fontId="2"/>
  </si>
  <si>
    <t>年度</t>
    <rPh sb="1" eb="2">
      <t>ド</t>
    </rPh>
    <phoneticPr fontId="2"/>
  </si>
  <si>
    <t>焼却残渣</t>
    <rPh sb="0" eb="2">
      <t>ショウキャク</t>
    </rPh>
    <rPh sb="2" eb="4">
      <t>ザンサ</t>
    </rPh>
    <phoneticPr fontId="2"/>
  </si>
  <si>
    <t>破砕残渣</t>
    <rPh sb="0" eb="2">
      <t>ハサイ</t>
    </rPh>
    <rPh sb="2" eb="4">
      <t>ザンサ</t>
    </rPh>
    <phoneticPr fontId="2"/>
  </si>
  <si>
    <t>（覆土）</t>
    <rPh sb="1" eb="2">
      <t>フク</t>
    </rPh>
    <rPh sb="2" eb="3">
      <t>ド</t>
    </rPh>
    <phoneticPr fontId="2"/>
  </si>
  <si>
    <t xml:space="preserve"> 水質汚濁</t>
    <rPh sb="3" eb="5">
      <t>オダク</t>
    </rPh>
    <phoneticPr fontId="2"/>
  </si>
  <si>
    <t>大気汚染</t>
    <rPh sb="2" eb="4">
      <t>オセン</t>
    </rPh>
    <phoneticPr fontId="2"/>
  </si>
  <si>
    <t>税目</t>
    <phoneticPr fontId="2"/>
  </si>
  <si>
    <t xml:space="preserve">                                                                               　 </t>
    <phoneticPr fontId="2"/>
  </si>
  <si>
    <t>歳入</t>
    <phoneticPr fontId="2"/>
  </si>
  <si>
    <t>予算現額</t>
    <phoneticPr fontId="2"/>
  </si>
  <si>
    <t>歳出</t>
    <phoneticPr fontId="2"/>
  </si>
  <si>
    <t>支出済額</t>
    <phoneticPr fontId="2"/>
  </si>
  <si>
    <t>収入済額</t>
    <phoneticPr fontId="2"/>
  </si>
  <si>
    <t>総額</t>
    <phoneticPr fontId="2"/>
  </si>
  <si>
    <t>資料：財政課</t>
    <phoneticPr fontId="2"/>
  </si>
  <si>
    <t>決算額</t>
    <phoneticPr fontId="2"/>
  </si>
  <si>
    <t>支出</t>
    <phoneticPr fontId="2"/>
  </si>
  <si>
    <t>資料：兵庫県警察本部</t>
    <rPh sb="0" eb="2">
      <t>シリョウ</t>
    </rPh>
    <rPh sb="3" eb="6">
      <t>ヒョウゴケン</t>
    </rPh>
    <rPh sb="6" eb="8">
      <t>ケイサツ</t>
    </rPh>
    <rPh sb="8" eb="10">
      <t>ホンブ</t>
    </rPh>
    <phoneticPr fontId="2"/>
  </si>
  <si>
    <t>年度</t>
    <rPh sb="0" eb="1">
      <t>トシ</t>
    </rPh>
    <rPh sb="1" eb="2">
      <t>ド</t>
    </rPh>
    <phoneticPr fontId="2"/>
  </si>
  <si>
    <t>銀行</t>
    <rPh sb="0" eb="2">
      <t>ギンコウ</t>
    </rPh>
    <phoneticPr fontId="2"/>
  </si>
  <si>
    <t>信用金庫</t>
    <rPh sb="0" eb="2">
      <t>シンヨウ</t>
    </rPh>
    <rPh sb="2" eb="4">
      <t>キンコ</t>
    </rPh>
    <phoneticPr fontId="2"/>
  </si>
  <si>
    <t>農業協同組合</t>
    <rPh sb="0" eb="2">
      <t>ノウギョウ</t>
    </rPh>
    <rPh sb="2" eb="4">
      <t>キョウドウ</t>
    </rPh>
    <rPh sb="4" eb="6">
      <t>クミアイ</t>
    </rPh>
    <phoneticPr fontId="2"/>
  </si>
  <si>
    <t>総　面　積　（㎡）</t>
  </si>
  <si>
    <t>乳用牛</t>
    <phoneticPr fontId="2"/>
  </si>
  <si>
    <t>繁殖豚</t>
    <phoneticPr fontId="2"/>
  </si>
  <si>
    <t>に わ と り</t>
    <phoneticPr fontId="2"/>
  </si>
  <si>
    <t>就職者</t>
    <rPh sb="0" eb="2">
      <t>シュウショク</t>
    </rPh>
    <rPh sb="2" eb="3">
      <t>シャ</t>
    </rPh>
    <phoneticPr fontId="2"/>
  </si>
  <si>
    <t>無業者</t>
    <rPh sb="0" eb="1">
      <t>ム</t>
    </rPh>
    <rPh sb="1" eb="3">
      <t>ギョウシャ</t>
    </rPh>
    <phoneticPr fontId="2"/>
  </si>
  <si>
    <t>（２）福祉年金</t>
    <rPh sb="3" eb="5">
      <t>フクシ</t>
    </rPh>
    <rPh sb="5" eb="7">
      <t>ネンキン</t>
    </rPh>
    <phoneticPr fontId="2"/>
  </si>
  <si>
    <t>特別障害給付金</t>
    <rPh sb="0" eb="2">
      <t>トクベツ</t>
    </rPh>
    <rPh sb="2" eb="4">
      <t>ショウガイ</t>
    </rPh>
    <rPh sb="4" eb="7">
      <t>キュウフキン</t>
    </rPh>
    <phoneticPr fontId="2"/>
  </si>
  <si>
    <t>老齢</t>
    <rPh sb="0" eb="2">
      <t>ロウレイ</t>
    </rPh>
    <phoneticPr fontId="2"/>
  </si>
  <si>
    <t>障害</t>
    <rPh sb="0" eb="2">
      <t>ショウガイ</t>
    </rPh>
    <phoneticPr fontId="2"/>
  </si>
  <si>
    <t>その他会議室</t>
  </si>
  <si>
    <t>回  数</t>
  </si>
  <si>
    <t>人  員</t>
  </si>
  <si>
    <t>音楽会</t>
  </si>
  <si>
    <t>１６基　2,608㎡</t>
    <rPh sb="2" eb="3">
      <t>キ</t>
    </rPh>
    <phoneticPr fontId="2"/>
  </si>
  <si>
    <t>平  6. 4.25</t>
    <rPh sb="0" eb="1">
      <t>ヘイ</t>
    </rPh>
    <phoneticPr fontId="2"/>
  </si>
  <si>
    <t>国登録</t>
    <rPh sb="0" eb="1">
      <t>クニ</t>
    </rPh>
    <rPh sb="1" eb="3">
      <t>トウロク</t>
    </rPh>
    <phoneticPr fontId="2"/>
  </si>
  <si>
    <t>宅              地</t>
  </si>
  <si>
    <t>田</t>
  </si>
  <si>
    <t>畑</t>
  </si>
  <si>
    <t>山 林</t>
  </si>
  <si>
    <t>興長寺熊野堂海上信仰資料</t>
    <rPh sb="0" eb="1">
      <t>コウ</t>
    </rPh>
    <rPh sb="1" eb="2">
      <t>チョウ</t>
    </rPh>
    <rPh sb="2" eb="3">
      <t>テラ</t>
    </rPh>
    <rPh sb="3" eb="5">
      <t>クマノ</t>
    </rPh>
    <rPh sb="5" eb="6">
      <t>ドウ</t>
    </rPh>
    <rPh sb="6" eb="8">
      <t>カイジョウ</t>
    </rPh>
    <rPh sb="8" eb="10">
      <t>シンコウ</t>
    </rPh>
    <rPh sb="10" eb="12">
      <t>シリョウ</t>
    </rPh>
    <phoneticPr fontId="2"/>
  </si>
  <si>
    <t>９０点</t>
    <rPh sb="2" eb="3">
      <t>テン</t>
    </rPh>
    <phoneticPr fontId="2"/>
  </si>
  <si>
    <t>鷹野神社海上信仰資料</t>
    <rPh sb="0" eb="1">
      <t>タカ</t>
    </rPh>
    <rPh sb="1" eb="2">
      <t>ノ</t>
    </rPh>
    <rPh sb="2" eb="4">
      <t>ジンジャ</t>
    </rPh>
    <rPh sb="4" eb="6">
      <t>カイジョウ</t>
    </rPh>
    <rPh sb="6" eb="8">
      <t>シンコウ</t>
    </rPh>
    <rPh sb="8" eb="10">
      <t>シリョウ</t>
    </rPh>
    <phoneticPr fontId="2"/>
  </si>
  <si>
    <t>３点</t>
    <rPh sb="1" eb="2">
      <t>テン</t>
    </rPh>
    <phoneticPr fontId="2"/>
  </si>
  <si>
    <t>大名行列諸道具一式</t>
    <rPh sb="0" eb="2">
      <t>ダイミョウ</t>
    </rPh>
    <rPh sb="2" eb="4">
      <t>ギョウレツ</t>
    </rPh>
    <rPh sb="4" eb="5">
      <t>ショ</t>
    </rPh>
    <rPh sb="5" eb="7">
      <t>ドウグ</t>
    </rPh>
    <rPh sb="7" eb="9">
      <t>イッシキ</t>
    </rPh>
    <phoneticPr fontId="2"/>
  </si>
  <si>
    <t>T分類不能の産業</t>
    <rPh sb="1" eb="3">
      <t>ブンルイ</t>
    </rPh>
    <rPh sb="3" eb="5">
      <t>フノウ</t>
    </rPh>
    <rPh sb="6" eb="8">
      <t>サンギョウ</t>
    </rPh>
    <phoneticPr fontId="2"/>
  </si>
  <si>
    <t>F 電気･ガス･熱供給・水道業</t>
    <phoneticPr fontId="2"/>
  </si>
  <si>
    <t>使用料及び手数料</t>
    <rPh sb="0" eb="3">
      <t>シヨウリョウ</t>
    </rPh>
    <rPh sb="3" eb="4">
      <t>オヨ</t>
    </rPh>
    <rPh sb="5" eb="8">
      <t>テスウリョウ</t>
    </rPh>
    <phoneticPr fontId="2"/>
  </si>
  <si>
    <t>昭 58. 3.22</t>
    <rPh sb="0" eb="1">
      <t>ショウ</t>
    </rPh>
    <phoneticPr fontId="2"/>
  </si>
  <si>
    <t>昭 63. 4.27</t>
    <rPh sb="0" eb="1">
      <t>ショウ</t>
    </rPh>
    <phoneticPr fontId="2"/>
  </si>
  <si>
    <t>利用者数(人)</t>
  </si>
  <si>
    <t>上郷</t>
  </si>
  <si>
    <t>材木</t>
  </si>
  <si>
    <t>府市場</t>
  </si>
  <si>
    <t>魚屋</t>
  </si>
  <si>
    <t>府中新</t>
  </si>
  <si>
    <t>東條</t>
  </si>
  <si>
    <t>堀</t>
  </si>
  <si>
    <t>寺町</t>
  </si>
  <si>
    <t>野々庄</t>
  </si>
  <si>
    <t>池上</t>
  </si>
  <si>
    <t>八木</t>
  </si>
  <si>
    <t>西芝</t>
  </si>
  <si>
    <t>本町</t>
  </si>
  <si>
    <t>上石</t>
  </si>
  <si>
    <t>虹の街</t>
  </si>
  <si>
    <t>田結庄</t>
  </si>
  <si>
    <t>国府テラス</t>
  </si>
  <si>
    <t>小人</t>
  </si>
  <si>
    <t>竹貫</t>
  </si>
  <si>
    <t>川原</t>
  </si>
  <si>
    <t>藤井</t>
  </si>
  <si>
    <t>松枝</t>
  </si>
  <si>
    <t>奈佐路</t>
  </si>
  <si>
    <t>弘原</t>
  </si>
  <si>
    <t>谷</t>
  </si>
  <si>
    <t>細見</t>
  </si>
  <si>
    <t>猪ノ爪</t>
  </si>
  <si>
    <t>荒木</t>
  </si>
  <si>
    <t>八代</t>
  </si>
  <si>
    <t>平田</t>
  </si>
  <si>
    <t>河江</t>
  </si>
  <si>
    <t>福見</t>
  </si>
  <si>
    <t>小河江</t>
  </si>
  <si>
    <t>暮坂</t>
  </si>
  <si>
    <t>大岡</t>
  </si>
  <si>
    <t>鍜冶屋</t>
  </si>
  <si>
    <t>江原</t>
  </si>
  <si>
    <t>福住</t>
  </si>
  <si>
    <t>岩中</t>
  </si>
  <si>
    <t>坪口</t>
  </si>
  <si>
    <t>浅倉</t>
  </si>
  <si>
    <t>榎見</t>
  </si>
  <si>
    <t>赤崎</t>
  </si>
  <si>
    <t>和屋</t>
  </si>
  <si>
    <t>東構</t>
  </si>
  <si>
    <t>奥山</t>
  </si>
  <si>
    <t>久斗</t>
  </si>
  <si>
    <t>百合</t>
  </si>
  <si>
    <t>道場</t>
  </si>
  <si>
    <t>上野</t>
  </si>
  <si>
    <t>久田谷</t>
  </si>
  <si>
    <t>夏栗</t>
  </si>
  <si>
    <t>中野</t>
  </si>
  <si>
    <t>祢布</t>
  </si>
  <si>
    <t>日野辺</t>
  </si>
  <si>
    <t>国分寺</t>
  </si>
  <si>
    <t>桐野</t>
  </si>
  <si>
    <t>水上</t>
  </si>
  <si>
    <t>寺坂</t>
  </si>
  <si>
    <t>鶴岡</t>
  </si>
  <si>
    <t>日高</t>
  </si>
  <si>
    <t>長砂</t>
  </si>
  <si>
    <t>日置</t>
  </si>
  <si>
    <t>鳥居</t>
  </si>
  <si>
    <t>日吉</t>
  </si>
  <si>
    <t>森井</t>
  </si>
  <si>
    <t>丸中</t>
  </si>
  <si>
    <t>篠垣</t>
  </si>
  <si>
    <t>伊府</t>
  </si>
  <si>
    <t>三木</t>
  </si>
  <si>
    <t>佐田</t>
  </si>
  <si>
    <t>片間</t>
  </si>
  <si>
    <t>知見</t>
  </si>
  <si>
    <t>伊豆</t>
  </si>
  <si>
    <t>森山</t>
  </si>
  <si>
    <t>福居</t>
  </si>
  <si>
    <t>観音寺</t>
  </si>
  <si>
    <t>嶋</t>
  </si>
  <si>
    <t>栗山</t>
  </si>
  <si>
    <t>安良</t>
  </si>
  <si>
    <t>殿</t>
  </si>
  <si>
    <t>田多地</t>
  </si>
  <si>
    <t>羽尻</t>
  </si>
  <si>
    <t>田ノ口</t>
  </si>
  <si>
    <t>宮内</t>
  </si>
  <si>
    <t>広井</t>
  </si>
  <si>
    <t>袴狭</t>
  </si>
  <si>
    <t>猪子垣</t>
  </si>
  <si>
    <t>口小野</t>
  </si>
  <si>
    <t>荒川</t>
  </si>
  <si>
    <t>奥小野</t>
  </si>
  <si>
    <t>芝</t>
  </si>
  <si>
    <t>野</t>
  </si>
  <si>
    <t>出石荘</t>
  </si>
  <si>
    <t>庄境</t>
  </si>
  <si>
    <t>十戸</t>
  </si>
  <si>
    <t>頃垣</t>
  </si>
  <si>
    <t>石井</t>
  </si>
  <si>
    <t>山宮</t>
  </si>
  <si>
    <t>栃本</t>
  </si>
  <si>
    <t>太田</t>
  </si>
  <si>
    <t>名色</t>
  </si>
  <si>
    <t>（単位：人）</t>
    <phoneticPr fontId="2"/>
  </si>
  <si>
    <t xml:space="preserve"> 資料：豊岡公共職業安定所</t>
    <phoneticPr fontId="2"/>
  </si>
  <si>
    <t>４  適用法別組合数・組合員数（各年6月末日現在）   　　　　　　　　　　　　　　　　　</t>
    <phoneticPr fontId="2"/>
  </si>
  <si>
    <t>（単位：人）</t>
    <phoneticPr fontId="2"/>
  </si>
  <si>
    <t>年</t>
    <phoneticPr fontId="2"/>
  </si>
  <si>
    <t>計</t>
    <rPh sb="0" eb="1">
      <t>ケイ</t>
    </rPh>
    <phoneticPr fontId="2"/>
  </si>
  <si>
    <t>資料：国土地理院</t>
    <rPh sb="0" eb="2">
      <t>シリョウ</t>
    </rPh>
    <rPh sb="3" eb="5">
      <t>コクド</t>
    </rPh>
    <rPh sb="5" eb="7">
      <t>チリ</t>
    </rPh>
    <rPh sb="7" eb="8">
      <t>イン</t>
    </rPh>
    <phoneticPr fontId="2"/>
  </si>
  <si>
    <t>採卵鶏</t>
    <phoneticPr fontId="2"/>
  </si>
  <si>
    <t>ブロイラー</t>
    <phoneticPr fontId="2"/>
  </si>
  <si>
    <t>10～20ｔ</t>
    <phoneticPr fontId="2"/>
  </si>
  <si>
    <t>（２）  竹野浜漁業種別漁獲量・漁獲高</t>
    <rPh sb="5" eb="7">
      <t>タケノ</t>
    </rPh>
    <rPh sb="7" eb="8">
      <t>ハマ</t>
    </rPh>
    <phoneticPr fontId="2"/>
  </si>
  <si>
    <t>実人員</t>
    <phoneticPr fontId="2"/>
  </si>
  <si>
    <t>実世帯数</t>
    <phoneticPr fontId="2"/>
  </si>
  <si>
    <t>（‰）</t>
    <phoneticPr fontId="2"/>
  </si>
  <si>
    <t>事務費</t>
    <phoneticPr fontId="2"/>
  </si>
  <si>
    <t>年度</t>
    <phoneticPr fontId="2"/>
  </si>
  <si>
    <t>全市</t>
    <phoneticPr fontId="2"/>
  </si>
  <si>
    <t>年度</t>
    <phoneticPr fontId="2"/>
  </si>
  <si>
    <t>資料：社会福祉課</t>
    <phoneticPr fontId="2"/>
  </si>
  <si>
    <t>竹野</t>
    <rPh sb="0" eb="2">
      <t>タカノ</t>
    </rPh>
    <phoneticPr fontId="2"/>
  </si>
  <si>
    <t>日高</t>
    <rPh sb="0" eb="2">
      <t>ヒダカ</t>
    </rPh>
    <phoneticPr fontId="2"/>
  </si>
  <si>
    <t>出石</t>
    <rPh sb="0" eb="2">
      <t>イズシ</t>
    </rPh>
    <phoneticPr fontId="2"/>
  </si>
  <si>
    <t>但東</t>
    <rPh sb="0" eb="2">
      <t>タントウ</t>
    </rPh>
    <phoneticPr fontId="2"/>
  </si>
  <si>
    <t>万場</t>
  </si>
  <si>
    <t>栗栖野</t>
  </si>
  <si>
    <t>山田</t>
  </si>
  <si>
    <t>万劫</t>
  </si>
  <si>
    <t>稲葉</t>
  </si>
  <si>
    <t>水口</t>
  </si>
  <si>
    <t>東河内</t>
  </si>
  <si>
    <t>たじま荘</t>
  </si>
  <si>
    <t>ことぶき苑</t>
  </si>
  <si>
    <t>日高高校</t>
  </si>
  <si>
    <t>如布</t>
  </si>
  <si>
    <t>赤野</t>
  </si>
  <si>
    <t>虫生</t>
  </si>
  <si>
    <t>口藤</t>
  </si>
  <si>
    <t>中藤</t>
  </si>
  <si>
    <t>奥藤</t>
  </si>
  <si>
    <t>奥赤</t>
  </si>
  <si>
    <t>赤花</t>
  </si>
  <si>
    <t>坂津</t>
  </si>
  <si>
    <t>畑山</t>
  </si>
  <si>
    <t>日向</t>
  </si>
  <si>
    <t>東里</t>
  </si>
  <si>
    <t>木村</t>
  </si>
  <si>
    <t>西野々</t>
  </si>
  <si>
    <t>高龍寺</t>
  </si>
  <si>
    <t>坂野</t>
  </si>
  <si>
    <t>水石</t>
  </si>
  <si>
    <t>矢根</t>
  </si>
  <si>
    <t>奥矢根</t>
  </si>
  <si>
    <t>出合市場</t>
  </si>
  <si>
    <t>河本</t>
  </si>
  <si>
    <t>西谷</t>
  </si>
  <si>
    <t>天谷</t>
  </si>
  <si>
    <t>佐々木</t>
  </si>
  <si>
    <t>相田</t>
  </si>
  <si>
    <t>小谷</t>
  </si>
  <si>
    <t>南尾</t>
  </si>
  <si>
    <t>出合</t>
  </si>
  <si>
    <t>唐川</t>
  </si>
  <si>
    <t>栗尾</t>
  </si>
  <si>
    <t>久畑</t>
  </si>
  <si>
    <t>後</t>
  </si>
  <si>
    <t>東中</t>
  </si>
  <si>
    <t>小坂</t>
  </si>
  <si>
    <t>大河内</t>
  </si>
  <si>
    <t>薬王寺</t>
  </si>
  <si>
    <t>一般世帯数、世帯人員</t>
  </si>
  <si>
    <t>農林漁業
就業者世帯</t>
    <rPh sb="0" eb="2">
      <t>ノウリン</t>
    </rPh>
    <rPh sb="2" eb="4">
      <t>ギョギョウ</t>
    </rPh>
    <rPh sb="5" eb="8">
      <t>シュウギョウシャ</t>
    </rPh>
    <phoneticPr fontId="2"/>
  </si>
  <si>
    <t>農林漁業非農林漁業就業者混合世帯</t>
    <rPh sb="0" eb="2">
      <t>ノウリン</t>
    </rPh>
    <rPh sb="2" eb="4">
      <t>ギョギョウ</t>
    </rPh>
    <phoneticPr fontId="2"/>
  </si>
  <si>
    <t>非農林漁業就業者世帯</t>
    <phoneticPr fontId="2"/>
  </si>
  <si>
    <t>非就業者
世帯</t>
    <rPh sb="0" eb="1">
      <t>ヒ</t>
    </rPh>
    <rPh sb="1" eb="4">
      <t>シュウギョウシャ</t>
    </rPh>
    <phoneticPr fontId="2"/>
  </si>
  <si>
    <t>分類不能の   世帯</t>
    <rPh sb="0" eb="2">
      <t>ブンルイ</t>
    </rPh>
    <rPh sb="2" eb="4">
      <t>フノウ</t>
    </rPh>
    <phoneticPr fontId="2"/>
  </si>
  <si>
    <t>総数（職業大分類）</t>
  </si>
  <si>
    <t>建設・採掘従事者</t>
    <phoneticPr fontId="2"/>
  </si>
  <si>
    <t>運搬・清掃・包装等従事者</t>
    <phoneticPr fontId="2"/>
  </si>
  <si>
    <t>分類不能の職業</t>
    <phoneticPr fontId="2"/>
  </si>
  <si>
    <t xml:space="preserve">５  農地転用状況                                                                   </t>
    <phoneticPr fontId="2"/>
  </si>
  <si>
    <t xml:space="preserve">年度                                                        </t>
    <phoneticPr fontId="2"/>
  </si>
  <si>
    <t>総    数</t>
    <phoneticPr fontId="2"/>
  </si>
  <si>
    <t>住宅用地</t>
    <phoneticPr fontId="2"/>
  </si>
  <si>
    <t>その他</t>
    <phoneticPr fontId="2"/>
  </si>
  <si>
    <t>植林地</t>
    <phoneticPr fontId="2"/>
  </si>
  <si>
    <t>漁業用地</t>
    <phoneticPr fontId="2"/>
  </si>
  <si>
    <t>建物用地</t>
    <phoneticPr fontId="2"/>
  </si>
  <si>
    <t>気　温　（℃）</t>
    <phoneticPr fontId="2"/>
  </si>
  <si>
    <t>日照</t>
    <phoneticPr fontId="9"/>
  </si>
  <si>
    <t>Ⅲ　国勢調査結果</t>
    <phoneticPr fontId="2"/>
  </si>
  <si>
    <t>地域</t>
    <phoneticPr fontId="2"/>
  </si>
  <si>
    <t>平成22年</t>
    <phoneticPr fontId="2"/>
  </si>
  <si>
    <t>平成17年</t>
    <phoneticPr fontId="2"/>
  </si>
  <si>
    <t>兵庫県</t>
    <phoneticPr fontId="2"/>
  </si>
  <si>
    <t>豊岡市</t>
    <phoneticPr fontId="2"/>
  </si>
  <si>
    <t>…</t>
    <phoneticPr fontId="2"/>
  </si>
  <si>
    <t>２  幼稚園の概況（各年5月1日現在）</t>
    <phoneticPr fontId="2"/>
  </si>
  <si>
    <t>（単位：人）</t>
    <phoneticPr fontId="2"/>
  </si>
  <si>
    <t>園数</t>
    <phoneticPr fontId="2"/>
  </si>
  <si>
    <t>学級数</t>
    <phoneticPr fontId="2"/>
  </si>
  <si>
    <t>教員数</t>
    <phoneticPr fontId="2"/>
  </si>
  <si>
    <t>園児数</t>
    <phoneticPr fontId="2"/>
  </si>
  <si>
    <t>１組
当り
園児数</t>
    <phoneticPr fontId="2"/>
  </si>
  <si>
    <t>１教員
当り
園児数</t>
    <phoneticPr fontId="2"/>
  </si>
  <si>
    <t>児童数</t>
    <phoneticPr fontId="2"/>
  </si>
  <si>
    <t>１学級
当り
児童数</t>
    <phoneticPr fontId="2"/>
  </si>
  <si>
    <t>教員数</t>
    <phoneticPr fontId="2"/>
  </si>
  <si>
    <t>生徒数</t>
    <phoneticPr fontId="2"/>
  </si>
  <si>
    <t>１学級
当り
生徒数</t>
    <phoneticPr fontId="2"/>
  </si>
  <si>
    <t>１教員
当り
生徒数</t>
    <phoneticPr fontId="2"/>
  </si>
  <si>
    <t>総数</t>
    <phoneticPr fontId="2"/>
  </si>
  <si>
    <t xml:space="preserve"> （注）  教員数は本務者のみ。　　　　　　　　　                     </t>
    <phoneticPr fontId="2"/>
  </si>
  <si>
    <t>年度</t>
    <phoneticPr fontId="2"/>
  </si>
  <si>
    <t xml:space="preserve">　　　　　　　　　　　　　　　　　　　　　　　　　　　　　　　　　 </t>
    <phoneticPr fontId="2"/>
  </si>
  <si>
    <t>（単位：ｔ）</t>
    <phoneticPr fontId="2"/>
  </si>
  <si>
    <t>（単位：ｔ）</t>
    <phoneticPr fontId="2"/>
  </si>
  <si>
    <t>入港船舶</t>
    <phoneticPr fontId="2"/>
  </si>
  <si>
    <t>貨物</t>
    <phoneticPr fontId="2"/>
  </si>
  <si>
    <t>隻数</t>
    <phoneticPr fontId="2"/>
  </si>
  <si>
    <t>総トン数</t>
    <phoneticPr fontId="2"/>
  </si>
  <si>
    <t>輸移出</t>
    <phoneticPr fontId="2"/>
  </si>
  <si>
    <t>輸移入</t>
    <phoneticPr fontId="2"/>
  </si>
  <si>
    <t>　　　　　　　　　　　　　　　　　　　　　　　　　　　　　　　　　　　　　　</t>
    <phoneticPr fontId="2"/>
  </si>
  <si>
    <t>豊　　　岡　　　駅</t>
  </si>
  <si>
    <t>　　　　　24年</t>
    <rPh sb="7" eb="8">
      <t>ネン</t>
    </rPh>
    <phoneticPr fontId="2"/>
  </si>
  <si>
    <t>総農家数</t>
    <rPh sb="0" eb="1">
      <t>ソウ</t>
    </rPh>
    <rPh sb="1" eb="3">
      <t>ノウカ</t>
    </rPh>
    <rPh sb="3" eb="4">
      <t>スウ</t>
    </rPh>
    <phoneticPr fontId="2"/>
  </si>
  <si>
    <t>女</t>
    <rPh sb="0" eb="1">
      <t>オンナ</t>
    </rPh>
    <phoneticPr fontId="2"/>
  </si>
  <si>
    <t>竹野</t>
    <rPh sb="0" eb="2">
      <t>タケノ</t>
    </rPh>
    <phoneticPr fontId="2"/>
  </si>
  <si>
    <t>国府</t>
    <rPh sb="0" eb="2">
      <t>コクフ</t>
    </rPh>
    <phoneticPr fontId="2"/>
  </si>
  <si>
    <t>八代</t>
    <rPh sb="0" eb="2">
      <t>ヤシロ</t>
    </rPh>
    <phoneticPr fontId="2"/>
  </si>
  <si>
    <t>鳥井家文書</t>
    <rPh sb="0" eb="2">
      <t>トリイ</t>
    </rPh>
    <rPh sb="2" eb="3">
      <t>イエ</t>
    </rPh>
    <rPh sb="3" eb="5">
      <t>モンジョ</t>
    </rPh>
    <phoneticPr fontId="2"/>
  </si>
  <si>
    <t>小江神社の大ケヤキ</t>
    <rPh sb="0" eb="2">
      <t>オエ</t>
    </rPh>
    <rPh sb="2" eb="4">
      <t>ジンジャ</t>
    </rPh>
    <rPh sb="5" eb="6">
      <t>オオ</t>
    </rPh>
    <phoneticPr fontId="2"/>
  </si>
  <si>
    <t>平  2. 3.20</t>
    <rPh sb="0" eb="1">
      <t>ヘイ</t>
    </rPh>
    <phoneticPr fontId="12"/>
  </si>
  <si>
    <t>事業所数</t>
    <rPh sb="0" eb="3">
      <t>ジギョウショ</t>
    </rPh>
    <rPh sb="3" eb="4">
      <t>スウ</t>
    </rPh>
    <phoneticPr fontId="2"/>
  </si>
  <si>
    <t>従業員数</t>
    <rPh sb="0" eb="3">
      <t>ジュウギョウイン</t>
    </rPh>
    <rPh sb="3" eb="4">
      <t>スウ</t>
    </rPh>
    <phoneticPr fontId="2"/>
  </si>
  <si>
    <t>農業</t>
    <rPh sb="0" eb="2">
      <t>ノウギョウ</t>
    </rPh>
    <phoneticPr fontId="2"/>
  </si>
  <si>
    <t>林業</t>
    <rPh sb="0" eb="2">
      <t>リンギョウ</t>
    </rPh>
    <phoneticPr fontId="2"/>
  </si>
  <si>
    <t>漁業</t>
    <rPh sb="0" eb="2">
      <t>ギョギョウ</t>
    </rPh>
    <phoneticPr fontId="2"/>
  </si>
  <si>
    <t>但東町佐々木　佐々伎神社</t>
    <rPh sb="0" eb="3">
      <t>タントウチョウ</t>
    </rPh>
    <rPh sb="3" eb="6">
      <t>ササキ</t>
    </rPh>
    <phoneticPr fontId="2"/>
  </si>
  <si>
    <t>但東町中山　蔵雲寺</t>
    <rPh sb="0" eb="3">
      <t>タントウチョウ</t>
    </rPh>
    <rPh sb="3" eb="5">
      <t>ナカヤマ</t>
    </rPh>
    <phoneticPr fontId="2"/>
  </si>
  <si>
    <t>但東町中山　金蔵寺</t>
    <rPh sb="0" eb="3">
      <t>タントウチョウ</t>
    </rPh>
    <rPh sb="3" eb="5">
      <t>ナカヤマ</t>
    </rPh>
    <phoneticPr fontId="2"/>
  </si>
  <si>
    <t>　　　　　23年</t>
    <rPh sb="7" eb="8">
      <t>ネン</t>
    </rPh>
    <phoneticPr fontId="2"/>
  </si>
  <si>
    <t>救護施設入所</t>
    <phoneticPr fontId="2"/>
  </si>
  <si>
    <t>段の白滝と河床</t>
    <rPh sb="0" eb="1">
      <t>ダン</t>
    </rPh>
    <rPh sb="2" eb="4">
      <t>シラタキ</t>
    </rPh>
    <rPh sb="5" eb="7">
      <t>カショウ</t>
    </rPh>
    <phoneticPr fontId="2"/>
  </si>
  <si>
    <t>病院・診療所</t>
    <rPh sb="0" eb="2">
      <t>ビョウイン</t>
    </rPh>
    <rPh sb="3" eb="6">
      <t>シンリョウジョ</t>
    </rPh>
    <phoneticPr fontId="2"/>
  </si>
  <si>
    <t>１葉</t>
    <rPh sb="1" eb="2">
      <t>ヨウ</t>
    </rPh>
    <phoneticPr fontId="2"/>
  </si>
  <si>
    <t>昭 55.12.18</t>
    <rPh sb="0" eb="1">
      <t>ショウ</t>
    </rPh>
    <phoneticPr fontId="2"/>
  </si>
  <si>
    <t>隆国寺石垣</t>
    <rPh sb="0" eb="1">
      <t>リュウ</t>
    </rPh>
    <rPh sb="1" eb="2">
      <t>コク</t>
    </rPh>
    <rPh sb="2" eb="3">
      <t>テラ</t>
    </rPh>
    <rPh sb="3" eb="5">
      <t>イシガキ</t>
    </rPh>
    <phoneticPr fontId="2"/>
  </si>
  <si>
    <t>白糸の滝</t>
    <rPh sb="0" eb="2">
      <t>シライト</t>
    </rPh>
    <rPh sb="3" eb="4">
      <t>タキ</t>
    </rPh>
    <phoneticPr fontId="2"/>
  </si>
  <si>
    <t>出石町袴狭</t>
    <rPh sb="0" eb="3">
      <t>イズシチョウ</t>
    </rPh>
    <phoneticPr fontId="2"/>
  </si>
  <si>
    <t>昭 60. 3.20</t>
    <rPh sb="0" eb="1">
      <t>ショウ</t>
    </rPh>
    <phoneticPr fontId="2"/>
  </si>
  <si>
    <t>平  8. 9. 2</t>
    <rPh sb="0" eb="1">
      <t>ヘイ</t>
    </rPh>
    <phoneticPr fontId="2"/>
  </si>
  <si>
    <t>Ⅹ　電気・ガス・上下水道</t>
    <rPh sb="2" eb="4">
      <t>デンキ</t>
    </rPh>
    <rPh sb="8" eb="9">
      <t>ウエ</t>
    </rPh>
    <rPh sb="9" eb="12">
      <t>ゲスイドウ</t>
    </rPh>
    <phoneticPr fontId="2"/>
  </si>
  <si>
    <t>市町民所得　　　　　(百万円）</t>
    <rPh sb="0" eb="2">
      <t>シチョウ</t>
    </rPh>
    <rPh sb="2" eb="3">
      <t>ミン</t>
    </rPh>
    <rPh sb="3" eb="5">
      <t>ショトク</t>
    </rPh>
    <rPh sb="11" eb="14">
      <t>ヒャクマンエン</t>
    </rPh>
    <phoneticPr fontId="2"/>
  </si>
  <si>
    <t>但馬大田文（写）</t>
    <rPh sb="0" eb="2">
      <t>タジマ</t>
    </rPh>
    <rPh sb="2" eb="4">
      <t>オオタ</t>
    </rPh>
    <rPh sb="4" eb="5">
      <t>フミ</t>
    </rPh>
    <rPh sb="6" eb="7">
      <t>ウツ</t>
    </rPh>
    <phoneticPr fontId="2"/>
  </si>
  <si>
    <t>昭 61. 3.27</t>
    <rPh sb="0" eb="1">
      <t>ショウ</t>
    </rPh>
    <phoneticPr fontId="2"/>
  </si>
  <si>
    <t>悦叔宗最禅師項相</t>
    <rPh sb="0" eb="1">
      <t>エツ</t>
    </rPh>
    <rPh sb="1" eb="2">
      <t>スエ</t>
    </rPh>
    <rPh sb="2" eb="3">
      <t>シュウ</t>
    </rPh>
    <rPh sb="3" eb="4">
      <t>サイ</t>
    </rPh>
    <rPh sb="4" eb="6">
      <t>ゼンジ</t>
    </rPh>
    <rPh sb="6" eb="7">
      <t>コウ</t>
    </rPh>
    <rPh sb="7" eb="8">
      <t>ソウ</t>
    </rPh>
    <phoneticPr fontId="2"/>
  </si>
  <si>
    <t>舗　装</t>
  </si>
  <si>
    <t>上水道</t>
    <rPh sb="0" eb="3">
      <t>ジョウスイドウ</t>
    </rPh>
    <phoneticPr fontId="2"/>
  </si>
  <si>
    <t>簡易水道</t>
    <rPh sb="0" eb="2">
      <t>カンイ</t>
    </rPh>
    <rPh sb="2" eb="4">
      <t>スイドウ</t>
    </rPh>
    <phoneticPr fontId="2"/>
  </si>
  <si>
    <t>会 員 数</t>
  </si>
  <si>
    <t>９  福祉施設</t>
  </si>
  <si>
    <t>区   分</t>
  </si>
  <si>
    <t>総       数</t>
  </si>
  <si>
    <t>15～19歳</t>
  </si>
  <si>
    <t>20～24歳</t>
  </si>
  <si>
    <t>25～29歳</t>
  </si>
  <si>
    <t>30～34歳</t>
  </si>
  <si>
    <t>35～39歳</t>
  </si>
  <si>
    <t>40～44歳</t>
  </si>
  <si>
    <t>45～49歳</t>
  </si>
  <si>
    <t>50～54歳</t>
  </si>
  <si>
    <t>55～59歳</t>
  </si>
  <si>
    <t>60～64歳</t>
  </si>
  <si>
    <t>総     数</t>
  </si>
  <si>
    <t>就 業 者</t>
  </si>
  <si>
    <t xml:space="preserve">２  ガスの業種別需要状況  </t>
    <phoneticPr fontId="2"/>
  </si>
  <si>
    <t xml:space="preserve">  （単位：戸・千㎥／45MJ）</t>
    <phoneticPr fontId="2"/>
  </si>
  <si>
    <t>年  度</t>
    <phoneticPr fontId="2"/>
  </si>
  <si>
    <t>総   数</t>
    <phoneticPr fontId="2"/>
  </si>
  <si>
    <t>家庭用</t>
    <phoneticPr fontId="2"/>
  </si>
  <si>
    <t xml:space="preserve">３  給水状況      </t>
    <phoneticPr fontId="2"/>
  </si>
  <si>
    <t xml:space="preserve">４  配水状況  </t>
    <phoneticPr fontId="2"/>
  </si>
  <si>
    <t>（１）  津居山港出入船舶・貨物　</t>
    <phoneticPr fontId="2"/>
  </si>
  <si>
    <t xml:space="preserve"> </t>
    <phoneticPr fontId="2"/>
  </si>
  <si>
    <t>総   　    　数</t>
    <phoneticPr fontId="2"/>
  </si>
  <si>
    <t>11  コウノトリ文化館入場者数</t>
    <phoneticPr fontId="2"/>
  </si>
  <si>
    <t>年   度</t>
    <phoneticPr fontId="2"/>
  </si>
  <si>
    <t>入場者数（人）</t>
    <phoneticPr fontId="2"/>
  </si>
  <si>
    <t>資料：コウノトリ共生課</t>
    <phoneticPr fontId="2"/>
  </si>
  <si>
    <t>まんが</t>
    <phoneticPr fontId="2"/>
  </si>
  <si>
    <t>３  テレビ放送受信契約数（各年度末現在）</t>
    <phoneticPr fontId="2"/>
  </si>
  <si>
    <t>但東町中山　</t>
    <rPh sb="0" eb="3">
      <t>タントウチョウ</t>
    </rPh>
    <rPh sb="3" eb="5">
      <t>ナカヤマ</t>
    </rPh>
    <phoneticPr fontId="2"/>
  </si>
  <si>
    <t>城崎町湯島　温泉寺</t>
    <rPh sb="6" eb="8">
      <t>オンセン</t>
    </rPh>
    <rPh sb="8" eb="9">
      <t>テラ</t>
    </rPh>
    <phoneticPr fontId="2"/>
  </si>
  <si>
    <t>寄進文　他７葉</t>
    <rPh sb="0" eb="2">
      <t>キシン</t>
    </rPh>
    <rPh sb="2" eb="3">
      <t>ブン</t>
    </rPh>
    <rPh sb="4" eb="5">
      <t>ホカ</t>
    </rPh>
    <rPh sb="6" eb="7">
      <t>ヨウ</t>
    </rPh>
    <phoneticPr fontId="2"/>
  </si>
  <si>
    <t>ギャラリー</t>
    <phoneticPr fontId="2"/>
  </si>
  <si>
    <t>妙経寺の中世石造供養塔群</t>
    <rPh sb="0" eb="1">
      <t>ミョウ</t>
    </rPh>
    <rPh sb="1" eb="2">
      <t>キョウ</t>
    </rPh>
    <rPh sb="2" eb="3">
      <t>テラ</t>
    </rPh>
    <rPh sb="4" eb="6">
      <t>チュウセイ</t>
    </rPh>
    <rPh sb="6" eb="8">
      <t>セキゾウ</t>
    </rPh>
    <rPh sb="8" eb="10">
      <t>クヨウ</t>
    </rPh>
    <rPh sb="10" eb="11">
      <t>トウ</t>
    </rPh>
    <rPh sb="11" eb="12">
      <t>グン</t>
    </rPh>
    <phoneticPr fontId="2"/>
  </si>
  <si>
    <t>２８基</t>
    <rPh sb="2" eb="3">
      <t>キ</t>
    </rPh>
    <phoneticPr fontId="2"/>
  </si>
  <si>
    <t>（１）拠出年金</t>
  </si>
  <si>
    <t>（単位：千円）</t>
  </si>
  <si>
    <t>（単位：戸）</t>
    <phoneticPr fontId="2"/>
  </si>
  <si>
    <t>専従者　　なし</t>
    <phoneticPr fontId="2"/>
  </si>
  <si>
    <t>姫路市</t>
  </si>
  <si>
    <t>尼崎市</t>
  </si>
  <si>
    <t>明石市</t>
  </si>
  <si>
    <t>西宮市</t>
  </si>
  <si>
    <t>洲本市</t>
  </si>
  <si>
    <t>構成比(%)</t>
  </si>
  <si>
    <t>総   数</t>
  </si>
  <si>
    <t>0～4</t>
  </si>
  <si>
    <t>5～9</t>
  </si>
  <si>
    <t>10～14</t>
  </si>
  <si>
    <t>15～19</t>
  </si>
  <si>
    <t>20～24</t>
  </si>
  <si>
    <t>25～29</t>
  </si>
  <si>
    <t>30～34</t>
  </si>
  <si>
    <t>35～39</t>
  </si>
  <si>
    <t>40～44</t>
  </si>
  <si>
    <t>45～49</t>
  </si>
  <si>
    <t>50～54</t>
  </si>
  <si>
    <t>55～59</t>
  </si>
  <si>
    <t>60～64</t>
  </si>
  <si>
    <t>65～69</t>
  </si>
  <si>
    <t>70～74</t>
  </si>
  <si>
    <t>75～79</t>
  </si>
  <si>
    <t>80～84</t>
  </si>
  <si>
    <t>85～89</t>
  </si>
  <si>
    <t>90～94</t>
  </si>
  <si>
    <t>95～99</t>
  </si>
  <si>
    <t>100以上</t>
  </si>
  <si>
    <t>不詳</t>
  </si>
  <si>
    <t>（再　　掲）</t>
  </si>
  <si>
    <t>15歳未満</t>
  </si>
  <si>
    <t>15～64歳</t>
  </si>
  <si>
    <t>65歳以上</t>
  </si>
  <si>
    <t>４  世帯人員別一般世帯数及び一般世帯人員</t>
  </si>
  <si>
    <t>平 20.3.7</t>
    <rPh sb="0" eb="1">
      <t>ヘイ</t>
    </rPh>
    <phoneticPr fontId="2"/>
  </si>
  <si>
    <t>一遍上人絵像</t>
    <rPh sb="0" eb="2">
      <t>イッペン</t>
    </rPh>
    <rPh sb="2" eb="4">
      <t>ショウニン</t>
    </rPh>
    <rPh sb="4" eb="5">
      <t>エ</t>
    </rPh>
    <rPh sb="5" eb="6">
      <t>ゾウ</t>
    </rPh>
    <phoneticPr fontId="2"/>
  </si>
  <si>
    <t xml:space="preserve"> （単位：人）</t>
  </si>
  <si>
    <t>クラブ数</t>
  </si>
  <si>
    <t>技術</t>
    <rPh sb="0" eb="2">
      <t>ギジュツ</t>
    </rPh>
    <phoneticPr fontId="2"/>
  </si>
  <si>
    <t>たばこ</t>
    <phoneticPr fontId="2"/>
  </si>
  <si>
    <t>湯島</t>
    <rPh sb="0" eb="2">
      <t>ユシマ</t>
    </rPh>
    <phoneticPr fontId="2"/>
  </si>
  <si>
    <t>桃島</t>
    <rPh sb="0" eb="1">
      <t>モモ</t>
    </rPh>
    <rPh sb="1" eb="2">
      <t>シマ</t>
    </rPh>
    <phoneticPr fontId="2"/>
  </si>
  <si>
    <t>内川</t>
    <rPh sb="0" eb="2">
      <t>ウチカワ</t>
    </rPh>
    <phoneticPr fontId="2"/>
  </si>
  <si>
    <t>９  各文化施設利用状況</t>
    <rPh sb="3" eb="4">
      <t>カク</t>
    </rPh>
    <rPh sb="4" eb="6">
      <t>ブンカ</t>
    </rPh>
    <rPh sb="6" eb="8">
      <t>シセツ</t>
    </rPh>
    <phoneticPr fontId="2"/>
  </si>
  <si>
    <t>収蔵資料</t>
    <rPh sb="0" eb="2">
      <t>シュウゾウ</t>
    </rPh>
    <rPh sb="2" eb="4">
      <t>シリョウ</t>
    </rPh>
    <phoneticPr fontId="2"/>
  </si>
  <si>
    <t>昭 48. 3.29</t>
    <rPh sb="0" eb="1">
      <t>ショウ</t>
    </rPh>
    <phoneticPr fontId="2"/>
  </si>
  <si>
    <t>昭 55. 4.21</t>
    <rPh sb="0" eb="1">
      <t>ショウ</t>
    </rPh>
    <phoneticPr fontId="2"/>
  </si>
  <si>
    <t>磨崖仏</t>
    <rPh sb="0" eb="1">
      <t>マ</t>
    </rPh>
    <rPh sb="1" eb="2">
      <t>ガケ</t>
    </rPh>
    <rPh sb="2" eb="3">
      <t>ホトケ</t>
    </rPh>
    <phoneticPr fontId="2"/>
  </si>
  <si>
    <t>涅槃像図</t>
    <rPh sb="0" eb="2">
      <t>ネハン</t>
    </rPh>
    <rPh sb="2" eb="3">
      <t>ゾウ</t>
    </rPh>
    <rPh sb="3" eb="4">
      <t>ズ</t>
    </rPh>
    <phoneticPr fontId="2"/>
  </si>
  <si>
    <t>人　　口</t>
  </si>
  <si>
    <t>面　　積</t>
  </si>
  <si>
    <t xml:space="preserve"> (注) 人口集中地区とは、市町村の区域内で人口密度の高い調査区がたがいに隣接して、その人口が5,000人以上</t>
  </si>
  <si>
    <t xml:space="preserve">    となり、人口密度が１㎢当り約4,000人以上となる地域をいう。</t>
  </si>
  <si>
    <t>資料：建設課、県豊岡土木事務所</t>
    <rPh sb="3" eb="5">
      <t>ケンセツ</t>
    </rPh>
    <rPh sb="5" eb="6">
      <t>カ</t>
    </rPh>
    <phoneticPr fontId="2"/>
  </si>
  <si>
    <t>木造釈迦如来坐像</t>
    <rPh sb="0" eb="2">
      <t>モクゾウ</t>
    </rPh>
    <rPh sb="2" eb="4">
      <t>シャカ</t>
    </rPh>
    <rPh sb="4" eb="6">
      <t>ニョライ</t>
    </rPh>
    <rPh sb="6" eb="8">
      <t>ザゾウ</t>
    </rPh>
    <phoneticPr fontId="2"/>
  </si>
  <si>
    <t>横領</t>
  </si>
  <si>
    <t xml:space="preserve">        </t>
  </si>
  <si>
    <t>　　　　　　　　　　　　　　　　　　　　　　　　　　　　　　　　　　　　　　     　</t>
  </si>
  <si>
    <t>年度</t>
  </si>
  <si>
    <t>職員数（人）</t>
  </si>
  <si>
    <t>梯子車</t>
  </si>
  <si>
    <t>平 17. 3.18</t>
    <rPh sb="0" eb="1">
      <t>ヘイ</t>
    </rPh>
    <phoneticPr fontId="2"/>
  </si>
  <si>
    <t>石幢</t>
    <rPh sb="0" eb="1">
      <t>イシ</t>
    </rPh>
    <rPh sb="1" eb="2">
      <t>トウ</t>
    </rPh>
    <phoneticPr fontId="2"/>
  </si>
  <si>
    <t>日高町山宮</t>
    <rPh sb="0" eb="3">
      <t>ヒダカチョウ</t>
    </rPh>
    <rPh sb="3" eb="4">
      <t>ヤマ</t>
    </rPh>
    <rPh sb="4" eb="5">
      <t>ミヤ</t>
    </rPh>
    <phoneticPr fontId="2"/>
  </si>
  <si>
    <t>日高町観音寺</t>
    <rPh sb="0" eb="3">
      <t>ヒダカチョウ</t>
    </rPh>
    <rPh sb="3" eb="6">
      <t>カンノンジ</t>
    </rPh>
    <phoneticPr fontId="2"/>
  </si>
  <si>
    <t>昭 44. 6. 3</t>
    <rPh sb="0" eb="1">
      <t>ショウ</t>
    </rPh>
    <phoneticPr fontId="2"/>
  </si>
  <si>
    <t>年</t>
    <phoneticPr fontId="2"/>
  </si>
  <si>
    <t xml:space="preserve">３  森林面積                                                                     </t>
    <phoneticPr fontId="2"/>
  </si>
  <si>
    <t>５  漁家数と漁船隻数</t>
    <phoneticPr fontId="2"/>
  </si>
  <si>
    <t>年</t>
    <phoneticPr fontId="2"/>
  </si>
  <si>
    <t>資料：農林水産課</t>
    <phoneticPr fontId="2"/>
  </si>
  <si>
    <t>年</t>
    <phoneticPr fontId="2"/>
  </si>
  <si>
    <t>スルメイカ</t>
    <phoneticPr fontId="2"/>
  </si>
  <si>
    <t>ホタルイカ</t>
    <phoneticPr fontId="2"/>
  </si>
  <si>
    <t xml:space="preserve">　　　　　　　　　　　　　　　　　　　　　　　　　　　　　　　 </t>
    <phoneticPr fontId="2"/>
  </si>
  <si>
    <t>資料：農林水産課</t>
    <phoneticPr fontId="2"/>
  </si>
  <si>
    <t>スルメイカ</t>
    <phoneticPr fontId="2"/>
  </si>
  <si>
    <t xml:space="preserve">　　　　　　　　　　　　　　　　　　　　　　　　　　　　　　　 </t>
    <phoneticPr fontId="2"/>
  </si>
  <si>
    <t>資料：農林水産課</t>
    <phoneticPr fontId="2"/>
  </si>
  <si>
    <t>（単位：ｔ・万円）</t>
    <phoneticPr fontId="2"/>
  </si>
  <si>
    <t>周辺の土地の
利用の状況</t>
    <phoneticPr fontId="2"/>
  </si>
  <si>
    <t>木造観世音菩薩立像</t>
    <rPh sb="0" eb="2">
      <t>モクゾウ</t>
    </rPh>
    <rPh sb="2" eb="5">
      <t>カンゼオン</t>
    </rPh>
    <rPh sb="5" eb="7">
      <t>ボサツ</t>
    </rPh>
    <rPh sb="7" eb="9">
      <t>リュウゾウ</t>
    </rPh>
    <phoneticPr fontId="2"/>
  </si>
  <si>
    <t>木造勢至菩薩立像</t>
    <rPh sb="0" eb="2">
      <t>モクゾウ</t>
    </rPh>
    <rPh sb="2" eb="3">
      <t>セイ</t>
    </rPh>
    <rPh sb="3" eb="4">
      <t>イタル</t>
    </rPh>
    <rPh sb="4" eb="6">
      <t>ボサツ</t>
    </rPh>
    <rPh sb="6" eb="8">
      <t>リュウゾウ</t>
    </rPh>
    <phoneticPr fontId="2"/>
  </si>
  <si>
    <t>こんろ</t>
    <phoneticPr fontId="2"/>
  </si>
  <si>
    <t>平 18.3.23</t>
    <rPh sb="0" eb="1">
      <t>ヘイ</t>
    </rPh>
    <phoneticPr fontId="2"/>
  </si>
  <si>
    <t>引野</t>
    <rPh sb="0" eb="1">
      <t>ヒ</t>
    </rPh>
    <rPh sb="1" eb="2">
      <t>ノ</t>
    </rPh>
    <phoneticPr fontId="2"/>
  </si>
  <si>
    <t>高額介護合算療養費</t>
    <rPh sb="0" eb="2">
      <t>コウガク</t>
    </rPh>
    <rPh sb="2" eb="4">
      <t>カイゴ</t>
    </rPh>
    <rPh sb="4" eb="6">
      <t>ガッサン</t>
    </rPh>
    <rPh sb="6" eb="9">
      <t>リョウヨウヒ</t>
    </rPh>
    <phoneticPr fontId="2"/>
  </si>
  <si>
    <t>出石大神宮銅印</t>
    <rPh sb="0" eb="2">
      <t>イズシ</t>
    </rPh>
    <rPh sb="2" eb="3">
      <t>ダイ</t>
    </rPh>
    <rPh sb="3" eb="5">
      <t>ジングウ</t>
    </rPh>
    <rPh sb="5" eb="6">
      <t>ドウ</t>
    </rPh>
    <rPh sb="6" eb="7">
      <t>イン</t>
    </rPh>
    <phoneticPr fontId="2"/>
  </si>
  <si>
    <t>仙石政明具足</t>
    <rPh sb="0" eb="2">
      <t>センゴク</t>
    </rPh>
    <rPh sb="2" eb="4">
      <t>マサアキ</t>
    </rPh>
    <rPh sb="4" eb="6">
      <t>グソク</t>
    </rPh>
    <phoneticPr fontId="2"/>
  </si>
  <si>
    <t>１揃</t>
    <rPh sb="1" eb="2">
      <t>ソロイ</t>
    </rPh>
    <phoneticPr fontId="2"/>
  </si>
  <si>
    <t>奈佐節（六条さん）</t>
    <rPh sb="0" eb="1">
      <t>ナ</t>
    </rPh>
    <rPh sb="1" eb="2">
      <t>サ</t>
    </rPh>
    <rPh sb="2" eb="3">
      <t>フシ</t>
    </rPh>
    <rPh sb="4" eb="6">
      <t>ロクジョウ</t>
    </rPh>
    <phoneticPr fontId="2"/>
  </si>
  <si>
    <t>雷神社の御田植祭</t>
    <rPh sb="0" eb="1">
      <t>カミナリ</t>
    </rPh>
    <rPh sb="1" eb="3">
      <t>ジンジャ</t>
    </rPh>
    <rPh sb="4" eb="5">
      <t>オン</t>
    </rPh>
    <rPh sb="5" eb="7">
      <t>タウエ</t>
    </rPh>
    <rPh sb="7" eb="8">
      <t>マツリ</t>
    </rPh>
    <phoneticPr fontId="2"/>
  </si>
  <si>
    <t>轟大神楽</t>
    <rPh sb="0" eb="1">
      <t>トドロキ</t>
    </rPh>
    <rPh sb="1" eb="2">
      <t>ダイ</t>
    </rPh>
    <rPh sb="2" eb="4">
      <t>カグラ</t>
    </rPh>
    <phoneticPr fontId="2"/>
  </si>
  <si>
    <t>そうだろ節とヤチャ節</t>
    <rPh sb="4" eb="5">
      <t>ブシ</t>
    </rPh>
    <rPh sb="9" eb="10">
      <t>ブシ</t>
    </rPh>
    <phoneticPr fontId="2"/>
  </si>
  <si>
    <t>平  5. 3.29</t>
    <rPh sb="0" eb="1">
      <t>ヘイ</t>
    </rPh>
    <phoneticPr fontId="2"/>
  </si>
  <si>
    <t>田ノ口の賽の神祭</t>
    <rPh sb="0" eb="1">
      <t>タ</t>
    </rPh>
    <rPh sb="2" eb="3">
      <t>クチ</t>
    </rPh>
    <rPh sb="4" eb="5">
      <t>サイ</t>
    </rPh>
    <rPh sb="6" eb="7">
      <t>カミ</t>
    </rPh>
    <rPh sb="7" eb="8">
      <t>マツリ</t>
    </rPh>
    <phoneticPr fontId="2"/>
  </si>
  <si>
    <t>楯縫古墳</t>
    <rPh sb="0" eb="1">
      <t>タテ</t>
    </rPh>
    <rPh sb="1" eb="2">
      <t>ヌ</t>
    </rPh>
    <rPh sb="2" eb="4">
      <t>コフン</t>
    </rPh>
    <phoneticPr fontId="2"/>
  </si>
  <si>
    <t>その他スポーツ・レクリエーション施設など</t>
    <rPh sb="2" eb="3">
      <t>タ</t>
    </rPh>
    <rPh sb="16" eb="18">
      <t>シセツ</t>
    </rPh>
    <phoneticPr fontId="2"/>
  </si>
  <si>
    <t>情報通信業</t>
    <rPh sb="0" eb="2">
      <t>ジョウホウ</t>
    </rPh>
    <rPh sb="2" eb="5">
      <t>ツウシンギョウ</t>
    </rPh>
    <phoneticPr fontId="2"/>
  </si>
  <si>
    <t>(注）　数値について</t>
    <rPh sb="4" eb="6">
      <t>スウチ</t>
    </rPh>
    <phoneticPr fontId="2"/>
  </si>
  <si>
    <t>未満</t>
    <rPh sb="0" eb="2">
      <t>ミマン</t>
    </rPh>
    <phoneticPr fontId="2"/>
  </si>
  <si>
    <t>東門日乗</t>
    <rPh sb="0" eb="1">
      <t>ヒガシ</t>
    </rPh>
    <rPh sb="1" eb="2">
      <t>モン</t>
    </rPh>
    <rPh sb="2" eb="3">
      <t>ニチ</t>
    </rPh>
    <rPh sb="3" eb="4">
      <t>ジョウ</t>
    </rPh>
    <phoneticPr fontId="2"/>
  </si>
  <si>
    <t>２１部</t>
    <rPh sb="2" eb="3">
      <t>ブ</t>
    </rPh>
    <phoneticPr fontId="2"/>
  </si>
  <si>
    <t>国指定</t>
    <rPh sb="0" eb="1">
      <t>クニ</t>
    </rPh>
    <rPh sb="1" eb="3">
      <t>シテイ</t>
    </rPh>
    <phoneticPr fontId="2"/>
  </si>
  <si>
    <t>県指定</t>
    <rPh sb="0" eb="1">
      <t>ケン</t>
    </rPh>
    <rPh sb="1" eb="3">
      <t>シテイ</t>
    </rPh>
    <phoneticPr fontId="2"/>
  </si>
  <si>
    <t>市指定</t>
    <rPh sb="0" eb="1">
      <t>シ</t>
    </rPh>
    <rPh sb="1" eb="3">
      <t>シテイ</t>
    </rPh>
    <phoneticPr fontId="2"/>
  </si>
  <si>
    <t>利用者数</t>
    <rPh sb="0" eb="2">
      <t>リヨウ</t>
    </rPh>
    <rPh sb="2" eb="3">
      <t>シャ</t>
    </rPh>
    <rPh sb="3" eb="4">
      <t>スウ</t>
    </rPh>
    <phoneticPr fontId="2"/>
  </si>
  <si>
    <t>県関係</t>
    <phoneticPr fontId="2"/>
  </si>
  <si>
    <t>豊岡市竹野町竹野1585番地の1</t>
    <rPh sb="0" eb="3">
      <t>トヨオカシ</t>
    </rPh>
    <rPh sb="3" eb="5">
      <t>タケノ</t>
    </rPh>
    <rPh sb="5" eb="6">
      <t>マチ</t>
    </rPh>
    <rPh sb="6" eb="8">
      <t>タケノ</t>
    </rPh>
    <rPh sb="12" eb="14">
      <t>バンチ</t>
    </rPh>
    <phoneticPr fontId="2"/>
  </si>
  <si>
    <t>100人～299人</t>
    <rPh sb="3" eb="4">
      <t>ニン</t>
    </rPh>
    <rPh sb="8" eb="9">
      <t>ニン</t>
    </rPh>
    <phoneticPr fontId="2"/>
  </si>
  <si>
    <t>その他</t>
    <phoneticPr fontId="2"/>
  </si>
  <si>
    <t>診療所事業</t>
    <rPh sb="0" eb="2">
      <t>シンリョウ</t>
    </rPh>
    <rPh sb="2" eb="3">
      <t>ショ</t>
    </rPh>
    <rPh sb="3" eb="5">
      <t>ジギョウ</t>
    </rPh>
    <phoneticPr fontId="2"/>
  </si>
  <si>
    <t>ⅩⅠ　運輸・通信</t>
    <rPh sb="3" eb="5">
      <t>ウンユ</t>
    </rPh>
    <rPh sb="6" eb="8">
      <t>ツウシン</t>
    </rPh>
    <phoneticPr fontId="2"/>
  </si>
  <si>
    <t>絵本</t>
    <rPh sb="0" eb="2">
      <t>エホン</t>
    </rPh>
    <phoneticPr fontId="2"/>
  </si>
  <si>
    <t>国民健康保険事業（事業勘定）</t>
    <rPh sb="0" eb="2">
      <t>コクミン</t>
    </rPh>
    <rPh sb="2" eb="4">
      <t>ケンコウ</t>
    </rPh>
    <rPh sb="4" eb="6">
      <t>ホケン</t>
    </rPh>
    <rPh sb="6" eb="8">
      <t>ジギョウ</t>
    </rPh>
    <rPh sb="9" eb="11">
      <t>ジギョウ</t>
    </rPh>
    <rPh sb="11" eb="13">
      <t>カンジョウ</t>
    </rPh>
    <phoneticPr fontId="2"/>
  </si>
  <si>
    <t>１  市税徴収状況</t>
    <phoneticPr fontId="2"/>
  </si>
  <si>
    <t>（単位：千円）</t>
    <phoneticPr fontId="2"/>
  </si>
  <si>
    <t>指定計</t>
    <rPh sb="0" eb="2">
      <t>シテイ</t>
    </rPh>
    <rPh sb="2" eb="3">
      <t>ケイ</t>
    </rPh>
    <phoneticPr fontId="2"/>
  </si>
  <si>
    <t>奈佐</t>
    <rPh sb="0" eb="1">
      <t>ナ</t>
    </rPh>
    <rPh sb="1" eb="2">
      <t>サ</t>
    </rPh>
    <phoneticPr fontId="2"/>
  </si>
  <si>
    <t>名勝</t>
    <rPh sb="0" eb="2">
      <t>メイショウ</t>
    </rPh>
    <phoneticPr fontId="2"/>
  </si>
  <si>
    <t>天然記念物</t>
    <rPh sb="0" eb="2">
      <t>テンネン</t>
    </rPh>
    <rPh sb="2" eb="5">
      <t>キネンブツ</t>
    </rPh>
    <phoneticPr fontId="2"/>
  </si>
  <si>
    <t>〃(地域を定めず）</t>
    <rPh sb="2" eb="4">
      <t>チイキ</t>
    </rPh>
    <rPh sb="5" eb="6">
      <t>サダ</t>
    </rPh>
    <phoneticPr fontId="2"/>
  </si>
  <si>
    <t>（１）豊岡市民会館</t>
    <rPh sb="3" eb="5">
      <t>トヨオカ</t>
    </rPh>
    <rPh sb="5" eb="7">
      <t>シミン</t>
    </rPh>
    <rPh sb="7" eb="9">
      <t>カイカン</t>
    </rPh>
    <phoneticPr fontId="2"/>
  </si>
  <si>
    <t>演劇・演芸</t>
    <rPh sb="0" eb="2">
      <t>エンゲキ</t>
    </rPh>
    <rPh sb="3" eb="5">
      <t>エンゲイ</t>
    </rPh>
    <phoneticPr fontId="2"/>
  </si>
  <si>
    <t>オオサンショウウオ棲息地</t>
    <rPh sb="9" eb="12">
      <t>セイソクチ</t>
    </rPh>
    <phoneticPr fontId="2"/>
  </si>
  <si>
    <t>但東町坂野</t>
    <rPh sb="0" eb="3">
      <t>タントウチョウ</t>
    </rPh>
    <rPh sb="3" eb="5">
      <t>サカノ</t>
    </rPh>
    <phoneticPr fontId="2"/>
  </si>
  <si>
    <t>平 19.3.26</t>
    <rPh sb="0" eb="1">
      <t>ヘイ</t>
    </rPh>
    <phoneticPr fontId="2"/>
  </si>
  <si>
    <t>光行寺胎内文書</t>
    <rPh sb="0" eb="1">
      <t>ヒカリ</t>
    </rPh>
    <rPh sb="1" eb="2">
      <t>イ</t>
    </rPh>
    <rPh sb="2" eb="3">
      <t>テラ</t>
    </rPh>
    <rPh sb="3" eb="5">
      <t>タイナイ</t>
    </rPh>
    <rPh sb="5" eb="7">
      <t>ブンショ</t>
    </rPh>
    <phoneticPr fontId="2"/>
  </si>
  <si>
    <t>５４葉</t>
    <rPh sb="2" eb="3">
      <t>ハ</t>
    </rPh>
    <phoneticPr fontId="2"/>
  </si>
  <si>
    <t>但東町矢根</t>
    <rPh sb="0" eb="3">
      <t>タントウチョウ</t>
    </rPh>
    <rPh sb="3" eb="5">
      <t>ヤネ</t>
    </rPh>
    <phoneticPr fontId="2"/>
  </si>
  <si>
    <t>地域</t>
    <rPh sb="0" eb="2">
      <t>チイキ</t>
    </rPh>
    <phoneticPr fontId="2"/>
  </si>
  <si>
    <t>地区名</t>
    <rPh sb="0" eb="3">
      <t>チクメイ</t>
    </rPh>
    <phoneticPr fontId="2"/>
  </si>
  <si>
    <t>中筋</t>
    <rPh sb="0" eb="2">
      <t>ナカスジ</t>
    </rPh>
    <phoneticPr fontId="2"/>
  </si>
  <si>
    <t>総計</t>
    <rPh sb="0" eb="2">
      <t>ソウケイ</t>
    </rPh>
    <phoneticPr fontId="2"/>
  </si>
  <si>
    <t>小計</t>
    <rPh sb="0" eb="1">
      <t>ショウ</t>
    </rPh>
    <rPh sb="1" eb="2">
      <t>ケイ</t>
    </rPh>
    <phoneticPr fontId="2"/>
  </si>
  <si>
    <t>今津</t>
    <rPh sb="0" eb="1">
      <t>イマ</t>
    </rPh>
    <rPh sb="1" eb="2">
      <t>ツ</t>
    </rPh>
    <phoneticPr fontId="2"/>
  </si>
  <si>
    <t>はまなす苑</t>
    <rPh sb="4" eb="5">
      <t>エン</t>
    </rPh>
    <phoneticPr fontId="2"/>
  </si>
  <si>
    <t>たじま荘</t>
    <rPh sb="3" eb="4">
      <t>ソウ</t>
    </rPh>
    <phoneticPr fontId="2"/>
  </si>
  <si>
    <t>ことぶき苑</t>
    <rPh sb="4" eb="5">
      <t>エン</t>
    </rPh>
    <phoneticPr fontId="2"/>
  </si>
  <si>
    <t>日高高校</t>
    <rPh sb="0" eb="2">
      <t>ヒダカ</t>
    </rPh>
    <rPh sb="2" eb="4">
      <t>コウコウ</t>
    </rPh>
    <phoneticPr fontId="2"/>
  </si>
  <si>
    <t>弘道</t>
    <rPh sb="0" eb="1">
      <t>ヒロシ</t>
    </rPh>
    <rPh sb="1" eb="2">
      <t>ミチ</t>
    </rPh>
    <phoneticPr fontId="2"/>
  </si>
  <si>
    <t>菅谷</t>
    <rPh sb="0" eb="1">
      <t>スゲ</t>
    </rPh>
    <rPh sb="1" eb="2">
      <t>タニ</t>
    </rPh>
    <phoneticPr fontId="2"/>
  </si>
  <si>
    <t>福住</t>
    <rPh sb="0" eb="1">
      <t>フク</t>
    </rPh>
    <rPh sb="1" eb="2">
      <t>スミ</t>
    </rPh>
    <phoneticPr fontId="2"/>
  </si>
  <si>
    <t>出石荘</t>
    <rPh sb="0" eb="2">
      <t>イズシ</t>
    </rPh>
    <rPh sb="2" eb="3">
      <t>ソウ</t>
    </rPh>
    <phoneticPr fontId="2"/>
  </si>
  <si>
    <t>桜通</t>
  </si>
  <si>
    <t>正法寺</t>
  </si>
  <si>
    <t>大磯</t>
  </si>
  <si>
    <t>京口</t>
  </si>
  <si>
    <t>高屋</t>
  </si>
  <si>
    <t>新</t>
  </si>
  <si>
    <t>駅前</t>
  </si>
  <si>
    <t>旭</t>
  </si>
  <si>
    <t>上陰</t>
  </si>
  <si>
    <t>城上</t>
  </si>
  <si>
    <t>名　　　　　称</t>
  </si>
  <si>
    <t xml:space="preserve"> 資料：豊岡公共職業安定所</t>
    <phoneticPr fontId="2"/>
  </si>
  <si>
    <t>３  雇用保険給付状況</t>
    <phoneticPr fontId="2"/>
  </si>
  <si>
    <t>（一般求職者給付金関係）</t>
    <phoneticPr fontId="2"/>
  </si>
  <si>
    <t xml:space="preserve"> 年度</t>
    <phoneticPr fontId="2"/>
  </si>
  <si>
    <t xml:space="preserve"> 年度</t>
    <phoneticPr fontId="2"/>
  </si>
  <si>
    <t>年度</t>
    <phoneticPr fontId="2"/>
  </si>
  <si>
    <t>入院外</t>
  </si>
  <si>
    <t>歯 科</t>
  </si>
  <si>
    <t>入院</t>
  </si>
  <si>
    <t>旧豊岡県庁の門</t>
    <rPh sb="0" eb="1">
      <t>キュウ</t>
    </rPh>
    <rPh sb="1" eb="3">
      <t>トヨオカ</t>
    </rPh>
    <rPh sb="3" eb="5">
      <t>ケンチョウ</t>
    </rPh>
    <rPh sb="6" eb="7">
      <t>モン</t>
    </rPh>
    <phoneticPr fontId="2"/>
  </si>
  <si>
    <t>卒業者数</t>
  </si>
  <si>
    <t>（%）</t>
  </si>
  <si>
    <t>教育訓練機関等入学者</t>
  </si>
  <si>
    <t>区　   分</t>
  </si>
  <si>
    <t>１躯</t>
  </si>
  <si>
    <t>総　　　　　数</t>
  </si>
  <si>
    <t>電　灯</t>
  </si>
  <si>
    <t>電　力</t>
  </si>
  <si>
    <t>総　量</t>
  </si>
  <si>
    <t>業　　　　　　務　　　　　　用</t>
  </si>
  <si>
    <t xml:space="preserve"> （単位：㎥）</t>
  </si>
  <si>
    <t>総配水量</t>
  </si>
  <si>
    <t>１日最大</t>
  </si>
  <si>
    <t>１日平均</t>
  </si>
  <si>
    <t xml:space="preserve">処  理  面  積 </t>
  </si>
  <si>
    <t>処 理 能 力</t>
  </si>
  <si>
    <t>資料：農林水産課</t>
    <phoneticPr fontId="2"/>
  </si>
  <si>
    <t>（単位：ｔ・万円）</t>
    <phoneticPr fontId="2"/>
  </si>
  <si>
    <t xml:space="preserve">年 </t>
    <phoneticPr fontId="2"/>
  </si>
  <si>
    <t xml:space="preserve">　　　　　　　　　　　　　　　　　　　　　　　　　　　　　　　　　 </t>
    <phoneticPr fontId="2"/>
  </si>
  <si>
    <t>資料：農林水産課</t>
    <phoneticPr fontId="2"/>
  </si>
  <si>
    <t>0～4</t>
    <phoneticPr fontId="2"/>
  </si>
  <si>
    <t>5～9</t>
    <phoneticPr fontId="2"/>
  </si>
  <si>
    <t>10～14</t>
    <phoneticPr fontId="2"/>
  </si>
  <si>
    <t>15～19</t>
    <phoneticPr fontId="2"/>
  </si>
  <si>
    <t>年　</t>
    <phoneticPr fontId="2"/>
  </si>
  <si>
    <t>一般世帯
人員</t>
    <phoneticPr fontId="2"/>
  </si>
  <si>
    <t>総　　数</t>
    <phoneticPr fontId="2"/>
  </si>
  <si>
    <t>うち住宅に住む一般世帯</t>
    <phoneticPr fontId="2"/>
  </si>
  <si>
    <t>平 13. 2.27</t>
    <rPh sb="0" eb="1">
      <t>ヘイ</t>
    </rPh>
    <phoneticPr fontId="2"/>
  </si>
  <si>
    <t>豊岡市に常住する就業者・通学者</t>
    <rPh sb="0" eb="3">
      <t>トヨオカシ</t>
    </rPh>
    <phoneticPr fontId="2"/>
  </si>
  <si>
    <t>豊岡市で従業・通学</t>
    <rPh sb="0" eb="3">
      <t>トヨオカシ</t>
    </rPh>
    <phoneticPr fontId="2"/>
  </si>
  <si>
    <t>豊岡市で従業・通学する者</t>
    <rPh sb="0" eb="3">
      <t>トヨオカシ</t>
    </rPh>
    <phoneticPr fontId="2"/>
  </si>
  <si>
    <t>豊岡市に常住</t>
    <rPh sb="0" eb="3">
      <t>トヨオカシ</t>
    </rPh>
    <phoneticPr fontId="2"/>
  </si>
  <si>
    <t>平  4. 5.19</t>
    <rPh sb="0" eb="1">
      <t>ヘイ</t>
    </rPh>
    <phoneticPr fontId="12"/>
  </si>
  <si>
    <t>定置網</t>
    <rPh sb="0" eb="2">
      <t>テイチ</t>
    </rPh>
    <rPh sb="2" eb="3">
      <t>アミ</t>
    </rPh>
    <phoneticPr fontId="2"/>
  </si>
  <si>
    <t>浅海</t>
    <rPh sb="0" eb="2">
      <t>センカイ</t>
    </rPh>
    <phoneticPr fontId="2"/>
  </si>
  <si>
    <t>一般搬入</t>
    <rPh sb="0" eb="2">
      <t>イッパン</t>
    </rPh>
    <rPh sb="2" eb="4">
      <t>ハンニュウ</t>
    </rPh>
    <phoneticPr fontId="2"/>
  </si>
  <si>
    <t>６  ごみ種別搬入量</t>
    <rPh sb="5" eb="7">
      <t>シュベツ</t>
    </rPh>
    <rPh sb="7" eb="9">
      <t>ハンニュウ</t>
    </rPh>
    <rPh sb="9" eb="10">
      <t>リョウ</t>
    </rPh>
    <phoneticPr fontId="2"/>
  </si>
  <si>
    <t>高屋金山鉄製経筒</t>
    <rPh sb="0" eb="2">
      <t>タカヤ</t>
    </rPh>
    <rPh sb="2" eb="4">
      <t>カナヤマ</t>
    </rPh>
    <rPh sb="4" eb="6">
      <t>テツセイ</t>
    </rPh>
    <rPh sb="6" eb="7">
      <t>キョウ</t>
    </rPh>
    <rPh sb="7" eb="8">
      <t>ヅツ</t>
    </rPh>
    <phoneticPr fontId="2"/>
  </si>
  <si>
    <t>２点</t>
    <rPh sb="1" eb="2">
      <t>テン</t>
    </rPh>
    <phoneticPr fontId="2"/>
  </si>
  <si>
    <t>昭 54. 3. 8</t>
    <rPh sb="0" eb="1">
      <t>ショウ</t>
    </rPh>
    <phoneticPr fontId="2"/>
  </si>
  <si>
    <t>紙芝居</t>
    <rPh sb="0" eb="3">
      <t>カミシバイ</t>
    </rPh>
    <phoneticPr fontId="2"/>
  </si>
  <si>
    <t>楽譜</t>
    <rPh sb="0" eb="2">
      <t>ガクフ</t>
    </rPh>
    <phoneticPr fontId="2"/>
  </si>
  <si>
    <t>点字図書</t>
    <rPh sb="0" eb="2">
      <t>テンジ</t>
    </rPh>
    <rPh sb="2" eb="4">
      <t>トショ</t>
    </rPh>
    <phoneticPr fontId="2"/>
  </si>
  <si>
    <t>映像資料</t>
    <rPh sb="0" eb="2">
      <t>エイゾウ</t>
    </rPh>
    <rPh sb="2" eb="4">
      <t>シリョウ</t>
    </rPh>
    <phoneticPr fontId="2"/>
  </si>
  <si>
    <t>船着場灯籠</t>
    <rPh sb="0" eb="3">
      <t>フナツキバ</t>
    </rPh>
    <rPh sb="3" eb="5">
      <t>トウロウ</t>
    </rPh>
    <phoneticPr fontId="2"/>
  </si>
  <si>
    <t>要介護認定者数</t>
    <rPh sb="0" eb="3">
      <t>ヨウカイゴ</t>
    </rPh>
    <rPh sb="3" eb="5">
      <t>ニンテイ</t>
    </rPh>
    <rPh sb="5" eb="6">
      <t>シャ</t>
    </rPh>
    <rPh sb="6" eb="7">
      <t>スウ</t>
    </rPh>
    <phoneticPr fontId="2"/>
  </si>
  <si>
    <t>光行寺文書「寺領安堵状」</t>
    <rPh sb="0" eb="1">
      <t>コウ</t>
    </rPh>
    <rPh sb="1" eb="2">
      <t>ギョウ</t>
    </rPh>
    <rPh sb="2" eb="3">
      <t>テラ</t>
    </rPh>
    <rPh sb="3" eb="5">
      <t>モンジョ</t>
    </rPh>
    <rPh sb="6" eb="8">
      <t>ジリョウ</t>
    </rPh>
    <rPh sb="8" eb="10">
      <t>アンド</t>
    </rPh>
    <rPh sb="10" eb="11">
      <t>ジョウ</t>
    </rPh>
    <phoneticPr fontId="2"/>
  </si>
  <si>
    <t>４枚</t>
    <rPh sb="1" eb="2">
      <t>マイ</t>
    </rPh>
    <phoneticPr fontId="2"/>
  </si>
  <si>
    <t>人員</t>
  </si>
  <si>
    <t xml:space="preserve">平 20. 7.28 </t>
    <rPh sb="0" eb="1">
      <t>ヘイ</t>
    </rPh>
    <phoneticPr fontId="2"/>
  </si>
  <si>
    <t>大将野庄銘逆修碑</t>
    <rPh sb="0" eb="2">
      <t>タイショウ</t>
    </rPh>
    <rPh sb="2" eb="3">
      <t>ノ</t>
    </rPh>
    <rPh sb="3" eb="4">
      <t>ショウ</t>
    </rPh>
    <rPh sb="4" eb="5">
      <t>メイ</t>
    </rPh>
    <rPh sb="5" eb="6">
      <t>ギャク</t>
    </rPh>
    <rPh sb="6" eb="7">
      <t>オサム</t>
    </rPh>
    <rPh sb="7" eb="8">
      <t>ヒ</t>
    </rPh>
    <phoneticPr fontId="2"/>
  </si>
  <si>
    <t>1点</t>
    <rPh sb="1" eb="2">
      <t>テン</t>
    </rPh>
    <phoneticPr fontId="2"/>
  </si>
  <si>
    <t>寒山拾得図</t>
    <rPh sb="0" eb="1">
      <t>カン</t>
    </rPh>
    <rPh sb="1" eb="2">
      <t>ヤマ</t>
    </rPh>
    <rPh sb="2" eb="3">
      <t>ジュウ</t>
    </rPh>
    <rPh sb="3" eb="4">
      <t>エ</t>
    </rPh>
    <rPh sb="4" eb="5">
      <t>ズ</t>
    </rPh>
    <phoneticPr fontId="2"/>
  </si>
  <si>
    <t>十一面観音立像</t>
    <rPh sb="0" eb="5">
      <t>ジュウイチメンカンノン</t>
    </rPh>
    <rPh sb="5" eb="7">
      <t>リュウゾウ</t>
    </rPh>
    <phoneticPr fontId="2"/>
  </si>
  <si>
    <t>昭 55. 3.26</t>
    <rPh sb="0" eb="1">
      <t>ショウ</t>
    </rPh>
    <phoneticPr fontId="2"/>
  </si>
  <si>
    <t>諸支出金</t>
    <rPh sb="0" eb="1">
      <t>ショ</t>
    </rPh>
    <rPh sb="1" eb="4">
      <t>シシュツキン</t>
    </rPh>
    <phoneticPr fontId="2"/>
  </si>
  <si>
    <t>介護保険事業</t>
    <rPh sb="0" eb="2">
      <t>カイゴ</t>
    </rPh>
    <rPh sb="2" eb="4">
      <t>ホケン</t>
    </rPh>
    <rPh sb="4" eb="6">
      <t>ジギョウ</t>
    </rPh>
    <phoneticPr fontId="2"/>
  </si>
  <si>
    <t>（１）　指定・登録文化財件数</t>
    <rPh sb="4" eb="6">
      <t>シテイ</t>
    </rPh>
    <rPh sb="7" eb="9">
      <t>トウロク</t>
    </rPh>
    <rPh sb="9" eb="12">
      <t>ブンカザイ</t>
    </rPh>
    <rPh sb="12" eb="14">
      <t>ケンスウ</t>
    </rPh>
    <phoneticPr fontId="2"/>
  </si>
  <si>
    <t>種別</t>
    <rPh sb="0" eb="2">
      <t>シュベツ</t>
    </rPh>
    <phoneticPr fontId="2"/>
  </si>
  <si>
    <t>市長選挙</t>
    <rPh sb="0" eb="1">
      <t>シ</t>
    </rPh>
    <rPh sb="1" eb="2">
      <t>チョウ</t>
    </rPh>
    <rPh sb="2" eb="4">
      <t>センキョ</t>
    </rPh>
    <phoneticPr fontId="9"/>
  </si>
  <si>
    <t>市町内総生産　　　(百万円）</t>
    <rPh sb="0" eb="1">
      <t>シ</t>
    </rPh>
    <rPh sb="1" eb="3">
      <t>チョウナイ</t>
    </rPh>
    <rPh sb="3" eb="6">
      <t>ソウセイサン</t>
    </rPh>
    <rPh sb="10" eb="13">
      <t>ヒャクマンエン</t>
    </rPh>
    <phoneticPr fontId="2"/>
  </si>
  <si>
    <t>福祉・保健・医療</t>
    <rPh sb="0" eb="2">
      <t>フクシ</t>
    </rPh>
    <rPh sb="3" eb="5">
      <t>ホケン</t>
    </rPh>
    <rPh sb="6" eb="8">
      <t>イリョウ</t>
    </rPh>
    <phoneticPr fontId="2"/>
  </si>
  <si>
    <t>大人</t>
    <rPh sb="0" eb="2">
      <t>オトナ</t>
    </rPh>
    <phoneticPr fontId="2"/>
  </si>
  <si>
    <t>昭 51. 3.31</t>
    <rPh sb="0" eb="1">
      <t>ショウ</t>
    </rPh>
    <phoneticPr fontId="2"/>
  </si>
  <si>
    <t>見性寺鐘楼</t>
    <rPh sb="0" eb="1">
      <t>ケン</t>
    </rPh>
    <rPh sb="1" eb="2">
      <t>セイ</t>
    </rPh>
    <rPh sb="2" eb="3">
      <t>テラ</t>
    </rPh>
    <rPh sb="3" eb="5">
      <t>ショウロウ</t>
    </rPh>
    <phoneticPr fontId="2"/>
  </si>
  <si>
    <t>経王寺鐘楼</t>
    <rPh sb="0" eb="1">
      <t>キョウ</t>
    </rPh>
    <rPh sb="1" eb="2">
      <t>オウ</t>
    </rPh>
    <rPh sb="2" eb="3">
      <t>テラ</t>
    </rPh>
    <rPh sb="3" eb="5">
      <t>ショウロウ</t>
    </rPh>
    <phoneticPr fontId="2"/>
  </si>
  <si>
    <t>昭 53. 3.31</t>
    <rPh sb="0" eb="1">
      <t>ショウ</t>
    </rPh>
    <phoneticPr fontId="2"/>
  </si>
  <si>
    <t>平  2. 5.18</t>
    <rPh sb="0" eb="1">
      <t>ヘイ</t>
    </rPh>
    <phoneticPr fontId="12"/>
  </si>
  <si>
    <t>ヒメハルゼミの発生の地</t>
    <rPh sb="7" eb="9">
      <t>ハッセイ</t>
    </rPh>
    <rPh sb="10" eb="11">
      <t>チ</t>
    </rPh>
    <phoneticPr fontId="2"/>
  </si>
  <si>
    <t>温泉寺参道沿いの古木群</t>
    <rPh sb="0" eb="2">
      <t>オンセン</t>
    </rPh>
    <rPh sb="2" eb="3">
      <t>テラ</t>
    </rPh>
    <rPh sb="3" eb="5">
      <t>サンドウ</t>
    </rPh>
    <rPh sb="5" eb="6">
      <t>ソ</t>
    </rPh>
    <rPh sb="8" eb="10">
      <t>コボク</t>
    </rPh>
    <rPh sb="10" eb="11">
      <t>グン</t>
    </rPh>
    <phoneticPr fontId="2"/>
  </si>
  <si>
    <t>おまき桜</t>
    <rPh sb="3" eb="4">
      <t>サクラ</t>
    </rPh>
    <phoneticPr fontId="2"/>
  </si>
  <si>
    <t>　　　　　20年</t>
  </si>
  <si>
    <t>選挙人名簿</t>
    <rPh sb="0" eb="2">
      <t>センキョ</t>
    </rPh>
    <rPh sb="2" eb="3">
      <t>ニン</t>
    </rPh>
    <rPh sb="3" eb="5">
      <t>メイボ</t>
    </rPh>
    <phoneticPr fontId="2"/>
  </si>
  <si>
    <t>在外選挙人名簿</t>
    <rPh sb="0" eb="2">
      <t>ザイガイ</t>
    </rPh>
    <rPh sb="2" eb="4">
      <t>センキョ</t>
    </rPh>
    <rPh sb="4" eb="5">
      <t>ニン</t>
    </rPh>
    <rPh sb="5" eb="7">
      <t>メイボ</t>
    </rPh>
    <phoneticPr fontId="2"/>
  </si>
  <si>
    <t>ⅩⅨ　財政　</t>
    <rPh sb="3" eb="5">
      <t>ザイセイ</t>
    </rPh>
    <phoneticPr fontId="2"/>
  </si>
  <si>
    <t>収入済額</t>
    <rPh sb="2" eb="3">
      <t>ス</t>
    </rPh>
    <phoneticPr fontId="2"/>
  </si>
  <si>
    <t>金刀比羅神社のコブシ</t>
    <rPh sb="0" eb="4">
      <t>コトヒラ</t>
    </rPh>
    <rPh sb="4" eb="6">
      <t>ジンジャ</t>
    </rPh>
    <phoneticPr fontId="2"/>
  </si>
  <si>
    <t>願成寺本堂庭園</t>
    <rPh sb="0" eb="1">
      <t>ガン</t>
    </rPh>
    <rPh sb="1" eb="2">
      <t>セイ</t>
    </rPh>
    <rPh sb="2" eb="3">
      <t>テラ</t>
    </rPh>
    <rPh sb="3" eb="5">
      <t>ホンドウ</t>
    </rPh>
    <rPh sb="5" eb="7">
      <t>テイエン</t>
    </rPh>
    <phoneticPr fontId="2"/>
  </si>
  <si>
    <t>昭 63. 4.26</t>
    <rPh sb="0" eb="1">
      <t>ショウ</t>
    </rPh>
    <phoneticPr fontId="2"/>
  </si>
  <si>
    <t>経王寺本堂庭園</t>
    <rPh sb="0" eb="1">
      <t>キョウ</t>
    </rPh>
    <rPh sb="1" eb="2">
      <t>オウ</t>
    </rPh>
    <rPh sb="2" eb="3">
      <t>テラ</t>
    </rPh>
    <rPh sb="3" eb="5">
      <t>ホンドウ</t>
    </rPh>
    <rPh sb="5" eb="7">
      <t>テイエン</t>
    </rPh>
    <phoneticPr fontId="2"/>
  </si>
  <si>
    <t>１教員当り　　　　生徒数</t>
    <phoneticPr fontId="2"/>
  </si>
  <si>
    <t>教員数</t>
    <phoneticPr fontId="2"/>
  </si>
  <si>
    <t>生徒数</t>
    <phoneticPr fontId="2"/>
  </si>
  <si>
    <t>1教員当り　　　　生徒数</t>
    <phoneticPr fontId="2"/>
  </si>
  <si>
    <t>幼稚部</t>
    <phoneticPr fontId="2"/>
  </si>
  <si>
    <t>小学部</t>
    <phoneticPr fontId="2"/>
  </si>
  <si>
    <t>中学部</t>
    <phoneticPr fontId="2"/>
  </si>
  <si>
    <t>年</t>
    <phoneticPr fontId="2"/>
  </si>
  <si>
    <t>教員数</t>
    <phoneticPr fontId="2"/>
  </si>
  <si>
    <t>生徒数</t>
    <phoneticPr fontId="2"/>
  </si>
  <si>
    <t>１教員当り生徒数</t>
    <phoneticPr fontId="2"/>
  </si>
  <si>
    <t xml:space="preserve"> （注）  教員数は本務者のみ。　        　　　　　　　               </t>
    <phoneticPr fontId="2"/>
  </si>
  <si>
    <t>区分</t>
    <phoneticPr fontId="2"/>
  </si>
  <si>
    <t>　</t>
    <phoneticPr fontId="2"/>
  </si>
  <si>
    <t>（２）　国指定・国選定</t>
    <rPh sb="4" eb="5">
      <t>クニ</t>
    </rPh>
    <rPh sb="5" eb="7">
      <t>シテイ</t>
    </rPh>
    <rPh sb="8" eb="9">
      <t>クニ</t>
    </rPh>
    <rPh sb="9" eb="11">
      <t>センテイ</t>
    </rPh>
    <phoneticPr fontId="2"/>
  </si>
  <si>
    <t>栃が谷平のアスナロ群生</t>
    <rPh sb="0" eb="1">
      <t>トチ</t>
    </rPh>
    <rPh sb="2" eb="3">
      <t>タニ</t>
    </rPh>
    <rPh sb="3" eb="4">
      <t>タイ</t>
    </rPh>
    <rPh sb="9" eb="11">
      <t>グンセイ</t>
    </rPh>
    <phoneticPr fontId="2"/>
  </si>
  <si>
    <t>天神社のトチノキ</t>
    <rPh sb="0" eb="1">
      <t>テン</t>
    </rPh>
    <rPh sb="1" eb="3">
      <t>ジンジャ</t>
    </rPh>
    <phoneticPr fontId="2"/>
  </si>
  <si>
    <t>昭 61. 3.25</t>
    <rPh sb="0" eb="1">
      <t>ショウ</t>
    </rPh>
    <phoneticPr fontId="2"/>
  </si>
  <si>
    <t>一宮神社のケヤキの森</t>
    <rPh sb="0" eb="2">
      <t>イチノミヤ</t>
    </rPh>
    <rPh sb="2" eb="4">
      <t>ジンジャ</t>
    </rPh>
    <rPh sb="9" eb="10">
      <t>モリ</t>
    </rPh>
    <phoneticPr fontId="2"/>
  </si>
  <si>
    <t>９本</t>
    <rPh sb="1" eb="2">
      <t>ホン</t>
    </rPh>
    <phoneticPr fontId="2"/>
  </si>
  <si>
    <t>（４）　市指定</t>
    <rPh sb="4" eb="5">
      <t>シ</t>
    </rPh>
    <rPh sb="5" eb="7">
      <t>シテイ</t>
    </rPh>
    <phoneticPr fontId="2"/>
  </si>
  <si>
    <t>種　　別</t>
    <rPh sb="0" eb="1">
      <t>タネ</t>
    </rPh>
    <rPh sb="3" eb="4">
      <t>ベツ</t>
    </rPh>
    <phoneticPr fontId="12"/>
  </si>
  <si>
    <t>昭 44. 6. 1</t>
    <rPh sb="0" eb="1">
      <t>ショウ</t>
    </rPh>
    <phoneticPr fontId="2"/>
  </si>
  <si>
    <t>総延長</t>
    <rPh sb="0" eb="3">
      <t>ソウエンチョウ</t>
    </rPh>
    <phoneticPr fontId="2"/>
  </si>
  <si>
    <t>総　　　数</t>
    <phoneticPr fontId="2"/>
  </si>
  <si>
    <t>収蔵作品</t>
    <rPh sb="0" eb="2">
      <t>シュウゾウ</t>
    </rPh>
    <rPh sb="2" eb="4">
      <t>サクヒン</t>
    </rPh>
    <phoneticPr fontId="2"/>
  </si>
  <si>
    <t>扶 助</t>
  </si>
  <si>
    <t>保護率</t>
  </si>
  <si>
    <t>生活</t>
  </si>
  <si>
    <t>住宅</t>
  </si>
  <si>
    <t>教育</t>
  </si>
  <si>
    <t>介護</t>
  </si>
  <si>
    <t>医療</t>
  </si>
  <si>
    <t>出産</t>
  </si>
  <si>
    <t>生業</t>
  </si>
  <si>
    <t>葬祭</t>
  </si>
  <si>
    <t>保護施設</t>
  </si>
  <si>
    <t>扶助</t>
  </si>
  <si>
    <t>Ⅶ　商業</t>
    <rPh sb="2" eb="4">
      <t>ショウギョウ</t>
    </rPh>
    <phoneticPr fontId="2"/>
  </si>
  <si>
    <t>区分</t>
    <rPh sb="0" eb="2">
      <t>クブン</t>
    </rPh>
    <phoneticPr fontId="2"/>
  </si>
  <si>
    <t>市債</t>
    <rPh sb="0" eb="2">
      <t>シサイ</t>
    </rPh>
    <phoneticPr fontId="2"/>
  </si>
  <si>
    <t>歳　出　合　計</t>
    <rPh sb="0" eb="1">
      <t>トシ</t>
    </rPh>
    <rPh sb="2" eb="3">
      <t>デ</t>
    </rPh>
    <rPh sb="4" eb="5">
      <t>ゴウ</t>
    </rPh>
    <rPh sb="6" eb="7">
      <t>ケイ</t>
    </rPh>
    <phoneticPr fontId="2"/>
  </si>
  <si>
    <t>山神社社叢</t>
    <rPh sb="0" eb="1">
      <t>ヤマ</t>
    </rPh>
    <rPh sb="1" eb="3">
      <t>ジンジャ</t>
    </rPh>
    <rPh sb="3" eb="4">
      <t>シャ</t>
    </rPh>
    <rPh sb="4" eb="5">
      <t>ソウ</t>
    </rPh>
    <phoneticPr fontId="2"/>
  </si>
  <si>
    <t>群生</t>
    <rPh sb="0" eb="2">
      <t>グンセイ</t>
    </rPh>
    <phoneticPr fontId="2"/>
  </si>
  <si>
    <t xml:space="preserve"> ～10.0</t>
    <phoneticPr fontId="2"/>
  </si>
  <si>
    <t>資料：兵庫県森林ＧＩＳシステム</t>
    <rPh sb="0" eb="2">
      <t>シリョウ</t>
    </rPh>
    <rPh sb="3" eb="6">
      <t>ヒョウゴケン</t>
    </rPh>
    <rPh sb="6" eb="8">
      <t>シンリン</t>
    </rPh>
    <phoneticPr fontId="2"/>
  </si>
  <si>
    <t>床　　面　　積　　（㎡）</t>
  </si>
  <si>
    <t>木　　造</t>
  </si>
  <si>
    <t>非 木 造</t>
  </si>
  <si>
    <t>区　　　　　分</t>
  </si>
  <si>
    <t>棟　　　　　数</t>
  </si>
  <si>
    <t>一本松</t>
  </si>
  <si>
    <t>津居山</t>
  </si>
  <si>
    <t>道路延長　（ｍ）</t>
    <rPh sb="0" eb="2">
      <t>ドウロ</t>
    </rPh>
    <phoneticPr fontId="2"/>
  </si>
  <si>
    <t>固定資産税</t>
    <rPh sb="0" eb="2">
      <t>コテイ</t>
    </rPh>
    <rPh sb="2" eb="5">
      <t>シサンゼイ</t>
    </rPh>
    <phoneticPr fontId="2"/>
  </si>
  <si>
    <t>軽自動車税</t>
    <rPh sb="0" eb="4">
      <t>ケイジドウシャ</t>
    </rPh>
    <rPh sb="4" eb="5">
      <t>ゼイ</t>
    </rPh>
    <phoneticPr fontId="2"/>
  </si>
  <si>
    <t>宝篋印塔</t>
    <rPh sb="0" eb="1">
      <t>タカラ</t>
    </rPh>
    <rPh sb="1" eb="2">
      <t>キョウ</t>
    </rPh>
    <rPh sb="2" eb="3">
      <t>イン</t>
    </rPh>
    <rPh sb="3" eb="4">
      <t>トウ</t>
    </rPh>
    <phoneticPr fontId="2"/>
  </si>
  <si>
    <t>昭 52.11. 1</t>
    <rPh sb="0" eb="1">
      <t>ショウ</t>
    </rPh>
    <phoneticPr fontId="2"/>
  </si>
  <si>
    <t>建設業</t>
    <phoneticPr fontId="2"/>
  </si>
  <si>
    <t>製造業</t>
    <phoneticPr fontId="2"/>
  </si>
  <si>
    <t>新規</t>
    <phoneticPr fontId="2"/>
  </si>
  <si>
    <t>介護老人保健施設</t>
    <rPh sb="0" eb="2">
      <t>カイゴ</t>
    </rPh>
    <rPh sb="2" eb="4">
      <t>ロウジン</t>
    </rPh>
    <rPh sb="4" eb="6">
      <t>ホケン</t>
    </rPh>
    <rPh sb="6" eb="8">
      <t>シセツ</t>
    </rPh>
    <phoneticPr fontId="2"/>
  </si>
  <si>
    <t>１  扶助別生活保護人員　　　　　　　　　　　　　　　　　　　　　　　　　　　   　　</t>
    <phoneticPr fontId="2"/>
  </si>
  <si>
    <t>資料：社会福祉課</t>
    <phoneticPr fontId="2"/>
  </si>
  <si>
    <t>２  扶助別生活保護費　　　　　　　　　　　　　　　　　　　　　　　　　　   　　　</t>
    <phoneticPr fontId="2"/>
  </si>
  <si>
    <t>年度</t>
    <phoneticPr fontId="2"/>
  </si>
  <si>
    <t>４  身体障害者手帳所持者数（各年度末現在）</t>
    <phoneticPr fontId="2"/>
  </si>
  <si>
    <t>５  民生・児童委員数（各年度末現在）</t>
    <phoneticPr fontId="2"/>
  </si>
  <si>
    <t>６  療育手帳所持者数（各年度末現在）</t>
    <phoneticPr fontId="2"/>
  </si>
  <si>
    <t xml:space="preserve">８  老人福祉状況（各年度末現在）   　　　　　　　　    </t>
    <phoneticPr fontId="2"/>
  </si>
  <si>
    <t>６　気象</t>
    <rPh sb="2" eb="4">
      <t>キショウ</t>
    </rPh>
    <phoneticPr fontId="2"/>
  </si>
  <si>
    <t>年</t>
    <rPh sb="0" eb="1">
      <t>ネン</t>
    </rPh>
    <phoneticPr fontId="2"/>
  </si>
  <si>
    <t>降水量
ｍｍ</t>
    <rPh sb="0" eb="3">
      <t>コウスイリョウ</t>
    </rPh>
    <phoneticPr fontId="9"/>
  </si>
  <si>
    <t>世帯数</t>
  </si>
  <si>
    <t>人　　　　口</t>
  </si>
  <si>
    <t>総数</t>
  </si>
  <si>
    <t>男</t>
  </si>
  <si>
    <t>女</t>
  </si>
  <si>
    <t>出      生</t>
  </si>
  <si>
    <t>死      亡</t>
  </si>
  <si>
    <t>自 然 増 加</t>
  </si>
  <si>
    <t>婚 姻</t>
  </si>
  <si>
    <t>離 婚</t>
  </si>
  <si>
    <t>死 産</t>
  </si>
  <si>
    <t>社 会 増 加 数</t>
  </si>
  <si>
    <t>４  人口動態率</t>
  </si>
  <si>
    <t>（注2）　平成２～12年は、合併前の旧市町別選挙人名簿登録者数の合計である。</t>
    <rPh sb="1" eb="2">
      <t>チュウ</t>
    </rPh>
    <rPh sb="5" eb="7">
      <t>ヘイセイ</t>
    </rPh>
    <rPh sb="11" eb="12">
      <t>ネン</t>
    </rPh>
    <rPh sb="14" eb="16">
      <t>ガッペイ</t>
    </rPh>
    <rPh sb="16" eb="17">
      <t>マエ</t>
    </rPh>
    <rPh sb="18" eb="21">
      <t>キュウシチョウ</t>
    </rPh>
    <rPh sb="21" eb="22">
      <t>ベツ</t>
    </rPh>
    <rPh sb="22" eb="24">
      <t>センキョ</t>
    </rPh>
    <rPh sb="24" eb="25">
      <t>ニン</t>
    </rPh>
    <rPh sb="25" eb="27">
      <t>メイボ</t>
    </rPh>
    <rPh sb="27" eb="30">
      <t>トウロクシャ</t>
    </rPh>
    <rPh sb="30" eb="31">
      <t>スウ</t>
    </rPh>
    <rPh sb="32" eb="34">
      <t>ゴウケイ</t>
    </rPh>
    <phoneticPr fontId="2"/>
  </si>
  <si>
    <t>市・市関連団体</t>
    <rPh sb="2" eb="3">
      <t>シ</t>
    </rPh>
    <rPh sb="3" eb="4">
      <t>セキ</t>
    </rPh>
    <rPh sb="4" eb="5">
      <t>レン</t>
    </rPh>
    <rPh sb="5" eb="6">
      <t>ダン</t>
    </rPh>
    <rPh sb="6" eb="7">
      <t>カラダ</t>
    </rPh>
    <phoneticPr fontId="2"/>
  </si>
  <si>
    <t>平  9. 1.28</t>
    <rPh sb="0" eb="1">
      <t>ヘイ</t>
    </rPh>
    <phoneticPr fontId="2"/>
  </si>
  <si>
    <t>旧福冨家住宅</t>
    <rPh sb="0" eb="1">
      <t>キュウ</t>
    </rPh>
    <rPh sb="1" eb="3">
      <t>フクトミ</t>
    </rPh>
    <rPh sb="3" eb="4">
      <t>イエ</t>
    </rPh>
    <rPh sb="4" eb="6">
      <t>ジュウタク</t>
    </rPh>
    <phoneticPr fontId="2"/>
  </si>
  <si>
    <t>出石町柳</t>
    <rPh sb="0" eb="3">
      <t>イズシチョウ</t>
    </rPh>
    <rPh sb="3" eb="4">
      <t>ヤナギ</t>
    </rPh>
    <phoneticPr fontId="2"/>
  </si>
  <si>
    <t>昭 44. 3.31</t>
    <rPh sb="0" eb="1">
      <t>ショウ</t>
    </rPh>
    <phoneticPr fontId="2"/>
  </si>
  <si>
    <t>キリシタン灯籠</t>
    <rPh sb="5" eb="7">
      <t>トウロウ</t>
    </rPh>
    <phoneticPr fontId="2"/>
  </si>
  <si>
    <t>出石町鍛冶屋</t>
    <rPh sb="0" eb="3">
      <t>イズシチョウ</t>
    </rPh>
    <rPh sb="3" eb="6">
      <t>カジヤ</t>
    </rPh>
    <phoneticPr fontId="2"/>
  </si>
  <si>
    <t>従業者1人当たり出荷額等</t>
    <rPh sb="0" eb="3">
      <t>ジュウギョウシャ</t>
    </rPh>
    <rPh sb="4" eb="5">
      <t>ニン</t>
    </rPh>
    <rPh sb="5" eb="6">
      <t>ア</t>
    </rPh>
    <rPh sb="8" eb="10">
      <t>シュッカ</t>
    </rPh>
    <rPh sb="10" eb="11">
      <t>ガク</t>
    </rPh>
    <rPh sb="11" eb="12">
      <t>ナド</t>
    </rPh>
    <phoneticPr fontId="2"/>
  </si>
  <si>
    <t>如意輪観世音菩薩坐像</t>
    <rPh sb="0" eb="3">
      <t>ニョイリン</t>
    </rPh>
    <rPh sb="3" eb="6">
      <t>カンゼオン</t>
    </rPh>
    <rPh sb="6" eb="8">
      <t>ボサツ</t>
    </rPh>
    <rPh sb="8" eb="9">
      <t>ザ</t>
    </rPh>
    <rPh sb="9" eb="10">
      <t>ゾウ</t>
    </rPh>
    <phoneticPr fontId="2"/>
  </si>
  <si>
    <t>十一面観世音菩薩立像</t>
    <rPh sb="0" eb="3">
      <t>ジュウイチメン</t>
    </rPh>
    <rPh sb="3" eb="6">
      <t>カンゼオン</t>
    </rPh>
    <rPh sb="6" eb="8">
      <t>ボサツ</t>
    </rPh>
    <rPh sb="8" eb="10">
      <t>リツゾウ</t>
    </rPh>
    <phoneticPr fontId="2"/>
  </si>
  <si>
    <t>阿弥陀如来坐像（坂津・長禅庵）</t>
    <rPh sb="0" eb="3">
      <t>アミダ</t>
    </rPh>
    <rPh sb="3" eb="5">
      <t>ニョライ</t>
    </rPh>
    <rPh sb="5" eb="6">
      <t>ザ</t>
    </rPh>
    <rPh sb="6" eb="7">
      <t>ゾウ</t>
    </rPh>
    <rPh sb="8" eb="9">
      <t>サカ</t>
    </rPh>
    <rPh sb="9" eb="10">
      <t>ツ</t>
    </rPh>
    <rPh sb="11" eb="12">
      <t>チョウ</t>
    </rPh>
    <rPh sb="12" eb="13">
      <t>ゼン</t>
    </rPh>
    <rPh sb="13" eb="14">
      <t>アン</t>
    </rPh>
    <phoneticPr fontId="2"/>
  </si>
  <si>
    <t>研修会</t>
    <rPh sb="0" eb="3">
      <t>ケンシュウカイ</t>
    </rPh>
    <phoneticPr fontId="2"/>
  </si>
  <si>
    <t>平 12. 8.29</t>
    <rPh sb="0" eb="1">
      <t>ヘイ</t>
    </rPh>
    <phoneticPr fontId="2"/>
  </si>
  <si>
    <t>三開山城址</t>
    <rPh sb="0" eb="1">
      <t>サン</t>
    </rPh>
    <rPh sb="1" eb="2">
      <t>ヒラ</t>
    </rPh>
    <rPh sb="2" eb="3">
      <t>ヤマ</t>
    </rPh>
    <rPh sb="3" eb="5">
      <t>ジョウシ</t>
    </rPh>
    <phoneticPr fontId="2"/>
  </si>
  <si>
    <t>約151,145㎡</t>
    <rPh sb="0" eb="1">
      <t>ヤク</t>
    </rPh>
    <phoneticPr fontId="2"/>
  </si>
  <si>
    <t>ヨゴレババ古墳群</t>
    <rPh sb="5" eb="7">
      <t>コフン</t>
    </rPh>
    <rPh sb="7" eb="8">
      <t>グン</t>
    </rPh>
    <phoneticPr fontId="2"/>
  </si>
  <si>
    <t>木造四天王像</t>
    <rPh sb="0" eb="2">
      <t>モクゾウ</t>
    </rPh>
    <rPh sb="2" eb="3">
      <t>ヨン</t>
    </rPh>
    <rPh sb="3" eb="4">
      <t>テン</t>
    </rPh>
    <rPh sb="4" eb="5">
      <t>オウ</t>
    </rPh>
    <rPh sb="5" eb="6">
      <t>ゾウ</t>
    </rPh>
    <phoneticPr fontId="2"/>
  </si>
  <si>
    <t>１対</t>
    <rPh sb="1" eb="2">
      <t>ツイ</t>
    </rPh>
    <phoneticPr fontId="2"/>
  </si>
  <si>
    <t>現物給付（高額除く）</t>
    <rPh sb="0" eb="2">
      <t>ゲンブツ</t>
    </rPh>
    <rPh sb="2" eb="4">
      <t>キュウフ</t>
    </rPh>
    <rPh sb="5" eb="7">
      <t>コウガク</t>
    </rPh>
    <rPh sb="7" eb="8">
      <t>ノゾ</t>
    </rPh>
    <phoneticPr fontId="2"/>
  </si>
  <si>
    <t>現金給付（高額除く）</t>
    <rPh sb="0" eb="2">
      <t>ゲンキン</t>
    </rPh>
    <rPh sb="2" eb="4">
      <t>キュウフ</t>
    </rPh>
    <rPh sb="5" eb="7">
      <t>コウガク</t>
    </rPh>
    <rPh sb="7" eb="8">
      <t>ノゾ</t>
    </rPh>
    <phoneticPr fontId="2"/>
  </si>
  <si>
    <t>高額療養費</t>
    <rPh sb="0" eb="2">
      <t>コウガク</t>
    </rPh>
    <rPh sb="2" eb="5">
      <t>リョウヨウヒ</t>
    </rPh>
    <phoneticPr fontId="2"/>
  </si>
  <si>
    <t>松岡の御柱祭</t>
    <rPh sb="0" eb="2">
      <t>マツオカ</t>
    </rPh>
    <rPh sb="3" eb="4">
      <t>オン</t>
    </rPh>
    <rPh sb="4" eb="5">
      <t>ハシラ</t>
    </rPh>
    <rPh sb="5" eb="6">
      <t>マツリ</t>
    </rPh>
    <phoneticPr fontId="2"/>
  </si>
  <si>
    <t>（注3）　死傷者数については、第1、2関係なく負傷者が乗車等していた車両を計上</t>
    <rPh sb="1" eb="2">
      <t>チュウ</t>
    </rPh>
    <rPh sb="5" eb="7">
      <t>シショウ</t>
    </rPh>
    <rPh sb="7" eb="8">
      <t>シャ</t>
    </rPh>
    <rPh sb="8" eb="9">
      <t>スウ</t>
    </rPh>
    <rPh sb="15" eb="16">
      <t>ダイ</t>
    </rPh>
    <rPh sb="19" eb="21">
      <t>カンケイ</t>
    </rPh>
    <rPh sb="23" eb="26">
      <t>フショウシャ</t>
    </rPh>
    <rPh sb="27" eb="30">
      <t>ジョウシャナド</t>
    </rPh>
    <rPh sb="34" eb="36">
      <t>シャリョウ</t>
    </rPh>
    <rPh sb="37" eb="39">
      <t>ケイジョウ</t>
    </rPh>
    <phoneticPr fontId="2"/>
  </si>
  <si>
    <t>国民健康保険事業（直診勘定）</t>
    <rPh sb="0" eb="2">
      <t>コクミン</t>
    </rPh>
    <rPh sb="2" eb="4">
      <t>ケンコウ</t>
    </rPh>
    <rPh sb="4" eb="6">
      <t>ホケン</t>
    </rPh>
    <rPh sb="6" eb="8">
      <t>ジギョウ</t>
    </rPh>
    <rPh sb="9" eb="10">
      <t>ジキ</t>
    </rPh>
    <rPh sb="10" eb="11">
      <t>ミ</t>
    </rPh>
    <rPh sb="11" eb="13">
      <t>カンジョウ</t>
    </rPh>
    <phoneticPr fontId="2"/>
  </si>
  <si>
    <t>２　たばこ売渡状況</t>
    <rPh sb="5" eb="6">
      <t>ウ</t>
    </rPh>
    <rPh sb="6" eb="7">
      <t>ワタ</t>
    </rPh>
    <rPh sb="7" eb="9">
      <t>ジョウキョウ</t>
    </rPh>
    <phoneticPr fontId="2"/>
  </si>
  <si>
    <t>売渡本数</t>
    <rPh sb="0" eb="1">
      <t>ウ</t>
    </rPh>
    <rPh sb="1" eb="2">
      <t>ワタ</t>
    </rPh>
    <rPh sb="2" eb="4">
      <t>ホンスウ</t>
    </rPh>
    <phoneticPr fontId="2"/>
  </si>
  <si>
    <t>資料：税務課</t>
    <rPh sb="3" eb="5">
      <t>ゼイム</t>
    </rPh>
    <rPh sb="5" eb="6">
      <t>カ</t>
    </rPh>
    <phoneticPr fontId="2"/>
  </si>
  <si>
    <t>（件）</t>
    <rPh sb="1" eb="2">
      <t>ケン</t>
    </rPh>
    <phoneticPr fontId="2"/>
  </si>
  <si>
    <t>入館料
（千円）</t>
    <rPh sb="0" eb="3">
      <t>ニュウカンリョウ</t>
    </rPh>
    <rPh sb="5" eb="7">
      <t>センエン</t>
    </rPh>
    <phoneticPr fontId="2"/>
  </si>
  <si>
    <t>物品販売</t>
    <rPh sb="0" eb="2">
      <t>ブッピン</t>
    </rPh>
    <rPh sb="2" eb="4">
      <t>ハンバイ</t>
    </rPh>
    <phoneticPr fontId="2"/>
  </si>
  <si>
    <t>資料貸出</t>
    <rPh sb="0" eb="2">
      <t>シリョウ</t>
    </rPh>
    <rPh sb="2" eb="4">
      <t>カシダ</t>
    </rPh>
    <phoneticPr fontId="2"/>
  </si>
  <si>
    <t>１６個</t>
    <rPh sb="2" eb="3">
      <t>コ</t>
    </rPh>
    <phoneticPr fontId="2"/>
  </si>
  <si>
    <t>ⅩⅤ　民生</t>
    <rPh sb="3" eb="5">
      <t>ミンセイ</t>
    </rPh>
    <phoneticPr fontId="2"/>
  </si>
  <si>
    <t>長期入所</t>
    <rPh sb="0" eb="2">
      <t>チョウキ</t>
    </rPh>
    <rPh sb="2" eb="4">
      <t>ニュウショ</t>
    </rPh>
    <phoneticPr fontId="2"/>
  </si>
  <si>
    <t>港</t>
    <rPh sb="0" eb="1">
      <t>ミナト</t>
    </rPh>
    <phoneticPr fontId="2"/>
  </si>
  <si>
    <t>中竹野</t>
    <rPh sb="0" eb="1">
      <t>ナカ</t>
    </rPh>
    <rPh sb="1" eb="3">
      <t>タケノ</t>
    </rPh>
    <phoneticPr fontId="2"/>
  </si>
  <si>
    <t>第２種乙</t>
    <phoneticPr fontId="2"/>
  </si>
  <si>
    <t>第２種甲</t>
    <phoneticPr fontId="2"/>
  </si>
  <si>
    <t>ミニカー</t>
    <phoneticPr fontId="2"/>
  </si>
  <si>
    <t>（パートタイム）</t>
    <phoneticPr fontId="2"/>
  </si>
  <si>
    <t>新規</t>
    <phoneticPr fontId="2"/>
  </si>
  <si>
    <t>年度</t>
    <phoneticPr fontId="2"/>
  </si>
  <si>
    <t>水道業</t>
    <phoneticPr fontId="2"/>
  </si>
  <si>
    <t>充足数</t>
    <phoneticPr fontId="2"/>
  </si>
  <si>
    <t>支給額</t>
  </si>
  <si>
    <t>受給者数</t>
  </si>
  <si>
    <t>国家公務員法</t>
  </si>
  <si>
    <t>地方公務員法</t>
  </si>
  <si>
    <t>地方公営企業</t>
  </si>
  <si>
    <t xml:space="preserve"> 適用</t>
  </si>
  <si>
    <t>労働関係法適用</t>
  </si>
  <si>
    <t>組合員数</t>
  </si>
  <si>
    <t xml:space="preserve"> 種別区分</t>
  </si>
  <si>
    <t>費用額</t>
  </si>
  <si>
    <t>１件当り費用額（円）</t>
  </si>
  <si>
    <t>１人当り費用額（円）</t>
  </si>
  <si>
    <t>受　診　率（％）</t>
  </si>
  <si>
    <t>全 体</t>
  </si>
  <si>
    <t>入 院</t>
  </si>
  <si>
    <t>（１）  津居山港漁業種別漁獲量・漁獲高</t>
    <rPh sb="5" eb="6">
      <t>ツ</t>
    </rPh>
    <rPh sb="6" eb="7">
      <t>キョ</t>
    </rPh>
    <rPh sb="7" eb="8">
      <t>ヤマ</t>
    </rPh>
    <rPh sb="8" eb="9">
      <t>ミナト</t>
    </rPh>
    <phoneticPr fontId="2"/>
  </si>
  <si>
    <t>資料：農林水産課　農林業センサス</t>
    <phoneticPr fontId="2"/>
  </si>
  <si>
    <t xml:space="preserve">２  主要農作物収穫量　　　　　　　　　　　　　　　　　　　　　　　　　　　　　　   </t>
    <phoneticPr fontId="2"/>
  </si>
  <si>
    <t>Ⅸ　建設・住宅</t>
    <phoneticPr fontId="2"/>
  </si>
  <si>
    <t>ⅩⅢ　保健・衛生</t>
    <rPh sb="3" eb="5">
      <t>ホケン</t>
    </rPh>
    <rPh sb="6" eb="8">
      <t>エイセイ</t>
    </rPh>
    <phoneticPr fontId="2"/>
  </si>
  <si>
    <t>昭 53. 4. 4</t>
    <rPh sb="0" eb="1">
      <t>アキラ</t>
    </rPh>
    <phoneticPr fontId="12"/>
  </si>
  <si>
    <t>１軸</t>
    <rPh sb="1" eb="2">
      <t>ジク</t>
    </rPh>
    <phoneticPr fontId="12"/>
  </si>
  <si>
    <t>L学術研究、専門・技術サービス業</t>
    <rPh sb="1" eb="3">
      <t>ガクジュツ</t>
    </rPh>
    <rPh sb="3" eb="5">
      <t>ケンキュウ</t>
    </rPh>
    <rPh sb="6" eb="8">
      <t>センモン</t>
    </rPh>
    <rPh sb="9" eb="11">
      <t>ギジュツ</t>
    </rPh>
    <rPh sb="15" eb="16">
      <t>ギョウ</t>
    </rPh>
    <phoneticPr fontId="2"/>
  </si>
  <si>
    <t>N生活関連サービス業、娯楽業</t>
    <rPh sb="1" eb="3">
      <t>セイカツ</t>
    </rPh>
    <rPh sb="3" eb="5">
      <t>カンレン</t>
    </rPh>
    <rPh sb="9" eb="10">
      <t>ギョウ</t>
    </rPh>
    <rPh sb="11" eb="14">
      <t>ゴラクギョウ</t>
    </rPh>
    <phoneticPr fontId="2"/>
  </si>
  <si>
    <t>P医療、福祉</t>
    <rPh sb="1" eb="3">
      <t>イリョウ</t>
    </rPh>
    <rPh sb="4" eb="6">
      <t>フクシ</t>
    </rPh>
    <phoneticPr fontId="2"/>
  </si>
  <si>
    <t>Q複合サービス事業</t>
    <rPh sb="1" eb="3">
      <t>フクゴウ</t>
    </rPh>
    <rPh sb="7" eb="9">
      <t>ジギョウ</t>
    </rPh>
    <phoneticPr fontId="2"/>
  </si>
  <si>
    <t>Rサービス業（他に分類されないもの)</t>
    <rPh sb="5" eb="6">
      <t>ギョウ</t>
    </rPh>
    <rPh sb="7" eb="8">
      <t>ホカ</t>
    </rPh>
    <rPh sb="9" eb="11">
      <t>ブンルイ</t>
    </rPh>
    <phoneticPr fontId="2"/>
  </si>
  <si>
    <t>（注）流出人口…豊岡市に常住し、豊岡市以外へ通勤・通学する人口。</t>
    <rPh sb="1" eb="2">
      <t>チュウ</t>
    </rPh>
    <rPh sb="3" eb="7">
      <t>リュウシュツジンコウ</t>
    </rPh>
    <rPh sb="8" eb="11">
      <t>トヨオカシ</t>
    </rPh>
    <rPh sb="12" eb="14">
      <t>ジョウジュウ</t>
    </rPh>
    <rPh sb="16" eb="19">
      <t>トヨオカシ</t>
    </rPh>
    <rPh sb="19" eb="21">
      <t>イガイ</t>
    </rPh>
    <rPh sb="22" eb="24">
      <t>ツウキン</t>
    </rPh>
    <rPh sb="25" eb="27">
      <t>ツウガク</t>
    </rPh>
    <rPh sb="29" eb="31">
      <t>ジンコウ</t>
    </rPh>
    <phoneticPr fontId="2"/>
  </si>
  <si>
    <t>奥藤古墳出土一括資料（須恵器）</t>
    <rPh sb="0" eb="1">
      <t>オク</t>
    </rPh>
    <rPh sb="1" eb="2">
      <t>フジ</t>
    </rPh>
    <rPh sb="2" eb="4">
      <t>コフン</t>
    </rPh>
    <rPh sb="4" eb="6">
      <t>シュツド</t>
    </rPh>
    <rPh sb="6" eb="8">
      <t>イッカツ</t>
    </rPh>
    <rPh sb="8" eb="10">
      <t>シリョウ</t>
    </rPh>
    <rPh sb="11" eb="13">
      <t>スエ</t>
    </rPh>
    <rPh sb="13" eb="14">
      <t>キ</t>
    </rPh>
    <phoneticPr fontId="2"/>
  </si>
  <si>
    <t>１５個</t>
    <rPh sb="2" eb="3">
      <t>コ</t>
    </rPh>
    <phoneticPr fontId="2"/>
  </si>
  <si>
    <t>但東町奥藤</t>
    <rPh sb="0" eb="3">
      <t>タントウチョウ</t>
    </rPh>
    <rPh sb="3" eb="4">
      <t>オク</t>
    </rPh>
    <rPh sb="4" eb="5">
      <t>フジ</t>
    </rPh>
    <phoneticPr fontId="2"/>
  </si>
  <si>
    <t>古銅器（仏具）</t>
    <rPh sb="0" eb="1">
      <t>フル</t>
    </rPh>
    <rPh sb="1" eb="2">
      <t>ドウ</t>
    </rPh>
    <rPh sb="2" eb="3">
      <t>キ</t>
    </rPh>
    <rPh sb="4" eb="6">
      <t>ブツグ</t>
    </rPh>
    <phoneticPr fontId="2"/>
  </si>
  <si>
    <t>資料：都市整備課</t>
    <rPh sb="3" eb="4">
      <t>ト</t>
    </rPh>
    <rPh sb="4" eb="5">
      <t>シ</t>
    </rPh>
    <rPh sb="5" eb="7">
      <t>セイビ</t>
    </rPh>
    <rPh sb="7" eb="8">
      <t>カ</t>
    </rPh>
    <phoneticPr fontId="2"/>
  </si>
  <si>
    <t>加東市</t>
    <rPh sb="0" eb="2">
      <t>カトウ</t>
    </rPh>
    <rPh sb="2" eb="3">
      <t>シ</t>
    </rPh>
    <phoneticPr fontId="2"/>
  </si>
  <si>
    <t>最高</t>
  </si>
  <si>
    <t>最低</t>
  </si>
  <si>
    <t>湿度</t>
  </si>
  <si>
    <t>風速</t>
  </si>
  <si>
    <t>平均</t>
  </si>
  <si>
    <t>(平均)</t>
  </si>
  <si>
    <t>時間</t>
  </si>
  <si>
    <t>雪</t>
  </si>
  <si>
    <t>霧</t>
  </si>
  <si>
    <t>ｍ/ｓ</t>
  </si>
  <si>
    <t>Ⅰ　土地・気象</t>
    <rPh sb="2" eb="4">
      <t>トチ</t>
    </rPh>
    <rPh sb="5" eb="7">
      <t>キショウ</t>
    </rPh>
    <phoneticPr fontId="2"/>
  </si>
  <si>
    <t>①第１次産業計</t>
    <rPh sb="1" eb="2">
      <t>ダイ</t>
    </rPh>
    <rPh sb="3" eb="4">
      <t>ジ</t>
    </rPh>
    <rPh sb="4" eb="6">
      <t>サンギョウ</t>
    </rPh>
    <rPh sb="6" eb="7">
      <t>ケイ</t>
    </rPh>
    <phoneticPr fontId="2"/>
  </si>
  <si>
    <t>②第２次産業計</t>
    <rPh sb="1" eb="2">
      <t>ダイ</t>
    </rPh>
    <rPh sb="3" eb="4">
      <t>ジ</t>
    </rPh>
    <rPh sb="4" eb="6">
      <t>サンギョウ</t>
    </rPh>
    <rPh sb="6" eb="7">
      <t>ケイ</t>
    </rPh>
    <phoneticPr fontId="2"/>
  </si>
  <si>
    <t>人口性比（女100人につき）</t>
    <rPh sb="0" eb="2">
      <t>ジンコウ</t>
    </rPh>
    <rPh sb="2" eb="3">
      <t>セイ</t>
    </rPh>
    <rPh sb="3" eb="4">
      <t>ヒ</t>
    </rPh>
    <rPh sb="5" eb="6">
      <t>オンナ</t>
    </rPh>
    <rPh sb="9" eb="10">
      <t>ニン</t>
    </rPh>
    <phoneticPr fontId="2"/>
  </si>
  <si>
    <t>名勝</t>
    <rPh sb="0" eb="2">
      <t>メイショウ</t>
    </rPh>
    <phoneticPr fontId="12"/>
  </si>
  <si>
    <t>天然記念物</t>
    <rPh sb="0" eb="2">
      <t>テンネン</t>
    </rPh>
    <rPh sb="2" eb="5">
      <t>キネンブツ</t>
    </rPh>
    <phoneticPr fontId="12"/>
  </si>
  <si>
    <t>老齢</t>
    <phoneticPr fontId="2"/>
  </si>
  <si>
    <t>障害</t>
    <phoneticPr fontId="2"/>
  </si>
  <si>
    <t>母子</t>
    <phoneticPr fontId="2"/>
  </si>
  <si>
    <t>寡婦</t>
    <phoneticPr fontId="2"/>
  </si>
  <si>
    <t>老基</t>
    <phoneticPr fontId="2"/>
  </si>
  <si>
    <t>障基</t>
    <phoneticPr fontId="2"/>
  </si>
  <si>
    <t>遺基</t>
    <phoneticPr fontId="2"/>
  </si>
  <si>
    <t>年度</t>
    <phoneticPr fontId="2"/>
  </si>
  <si>
    <t>年</t>
    <phoneticPr fontId="2"/>
  </si>
  <si>
    <t>人口</t>
    <phoneticPr fontId="2"/>
  </si>
  <si>
    <t>面積</t>
    <phoneticPr fontId="2"/>
  </si>
  <si>
    <t>市全体に占める割合（％）</t>
    <phoneticPr fontId="2"/>
  </si>
  <si>
    <t>F 電気･ガス･熱供給・水道業</t>
    <phoneticPr fontId="2"/>
  </si>
  <si>
    <t>管理的職業従事者</t>
    <phoneticPr fontId="2"/>
  </si>
  <si>
    <t>専門的・技術的職業従事者</t>
    <phoneticPr fontId="2"/>
  </si>
  <si>
    <t>事務従事者</t>
    <phoneticPr fontId="2"/>
  </si>
  <si>
    <t>常住地による従業・通学地</t>
    <phoneticPr fontId="2"/>
  </si>
  <si>
    <t>昼間人口（B）</t>
    <phoneticPr fontId="2"/>
  </si>
  <si>
    <t>（B／Ａ×100）</t>
    <phoneticPr fontId="2"/>
  </si>
  <si>
    <t>（単位：人）</t>
    <phoneticPr fontId="2"/>
  </si>
  <si>
    <t>区分</t>
    <phoneticPr fontId="2"/>
  </si>
  <si>
    <t>世帯数</t>
    <phoneticPr fontId="2"/>
  </si>
  <si>
    <t>被保険者数</t>
    <phoneticPr fontId="2"/>
  </si>
  <si>
    <t>(注1)　年間平均の数値である。</t>
    <phoneticPr fontId="2"/>
  </si>
  <si>
    <t>木造薬師如来坐像</t>
    <rPh sb="0" eb="2">
      <t>モクゾウ</t>
    </rPh>
    <rPh sb="2" eb="4">
      <t>ヤクシ</t>
    </rPh>
    <rPh sb="4" eb="6">
      <t>ニョライ</t>
    </rPh>
    <rPh sb="6" eb="8">
      <t>ザゾウ</t>
    </rPh>
    <phoneticPr fontId="2"/>
  </si>
  <si>
    <t>温泉寺宝篋印塔　（東塔）</t>
    <rPh sb="0" eb="2">
      <t>オンセン</t>
    </rPh>
    <rPh sb="2" eb="3">
      <t>デラ</t>
    </rPh>
    <rPh sb="3" eb="4">
      <t>タカラ</t>
    </rPh>
    <rPh sb="4" eb="5">
      <t>キョウ</t>
    </rPh>
    <rPh sb="5" eb="6">
      <t>イン</t>
    </rPh>
    <rPh sb="6" eb="7">
      <t>トウ</t>
    </rPh>
    <rPh sb="9" eb="10">
      <t>ヒガシ</t>
    </rPh>
    <rPh sb="10" eb="11">
      <t>トウ</t>
    </rPh>
    <phoneticPr fontId="12"/>
  </si>
  <si>
    <t>極楽寺山門</t>
    <rPh sb="0" eb="2">
      <t>ゴクラク</t>
    </rPh>
    <rPh sb="2" eb="3">
      <t>テラ</t>
    </rPh>
    <rPh sb="3" eb="5">
      <t>サンモン</t>
    </rPh>
    <phoneticPr fontId="2"/>
  </si>
  <si>
    <t>温泉寺山門（仁王門）</t>
    <rPh sb="0" eb="2">
      <t>オンセン</t>
    </rPh>
    <rPh sb="2" eb="3">
      <t>テラ</t>
    </rPh>
    <rPh sb="3" eb="5">
      <t>サンモン</t>
    </rPh>
    <rPh sb="6" eb="8">
      <t>ニオウ</t>
    </rPh>
    <rPh sb="8" eb="9">
      <t>モン</t>
    </rPh>
    <phoneticPr fontId="2"/>
  </si>
  <si>
    <t>１門</t>
    <rPh sb="1" eb="2">
      <t>モン</t>
    </rPh>
    <phoneticPr fontId="12"/>
  </si>
  <si>
    <t>漁船隻数（隻）</t>
    <rPh sb="0" eb="2">
      <t>ギョセン</t>
    </rPh>
    <rPh sb="2" eb="4">
      <t>セキスウ</t>
    </rPh>
    <phoneticPr fontId="2"/>
  </si>
  <si>
    <t>６  漁獲量・漁獲高</t>
    <rPh sb="5" eb="6">
      <t>リョウ</t>
    </rPh>
    <rPh sb="7" eb="9">
      <t>ギョカク</t>
    </rPh>
    <phoneticPr fontId="2"/>
  </si>
  <si>
    <t>（１）  津居山港漁獲量・漁獲高</t>
    <rPh sb="11" eb="12">
      <t>リョウ</t>
    </rPh>
    <rPh sb="13" eb="15">
      <t>ギョカク</t>
    </rPh>
    <phoneticPr fontId="2"/>
  </si>
  <si>
    <t>軽　　自　　動　　車</t>
  </si>
  <si>
    <t>二輪</t>
  </si>
  <si>
    <t>原 動 機 付 自 転 車</t>
  </si>
  <si>
    <t>（km）</t>
  </si>
  <si>
    <t>（ヶ所）</t>
  </si>
  <si>
    <t>年  度</t>
  </si>
  <si>
    <t>４月</t>
  </si>
  <si>
    <t>５月</t>
  </si>
  <si>
    <t>６月</t>
  </si>
  <si>
    <t>７月</t>
  </si>
  <si>
    <t>資料：兵庫県の人口の動き</t>
    <rPh sb="3" eb="6">
      <t>ヒョウゴケン</t>
    </rPh>
    <rPh sb="7" eb="9">
      <t>ジンコウ</t>
    </rPh>
    <rPh sb="10" eb="11">
      <t>ウゴ</t>
    </rPh>
    <phoneticPr fontId="2"/>
  </si>
  <si>
    <t>受給者数</t>
    <rPh sb="0" eb="3">
      <t>ジュキュウシャ</t>
    </rPh>
    <rPh sb="3" eb="4">
      <t>スウ</t>
    </rPh>
    <phoneticPr fontId="2"/>
  </si>
  <si>
    <t>資料：全但バス（株）・都市整備課</t>
    <rPh sb="11" eb="13">
      <t>トシ</t>
    </rPh>
    <rPh sb="13" eb="15">
      <t>セイビ</t>
    </rPh>
    <rPh sb="15" eb="16">
      <t>カ</t>
    </rPh>
    <phoneticPr fontId="2"/>
  </si>
  <si>
    <t>但東町大河内</t>
    <rPh sb="0" eb="3">
      <t>タントウチョウ</t>
    </rPh>
    <rPh sb="3" eb="6">
      <t>オオカワチ</t>
    </rPh>
    <phoneticPr fontId="2"/>
  </si>
  <si>
    <t>世帯人員が１人</t>
    <rPh sb="0" eb="2">
      <t>セタイ</t>
    </rPh>
    <rPh sb="6" eb="7">
      <t>ニン</t>
    </rPh>
    <phoneticPr fontId="2"/>
  </si>
  <si>
    <t>増減</t>
    <rPh sb="0" eb="2">
      <t>ゾウゲン</t>
    </rPh>
    <phoneticPr fontId="2"/>
  </si>
  <si>
    <t>実数</t>
    <rPh sb="0" eb="2">
      <t>ジッスウ</t>
    </rPh>
    <phoneticPr fontId="2"/>
  </si>
  <si>
    <t>通算老齢</t>
    <rPh sb="2" eb="4">
      <t>ロウレイ</t>
    </rPh>
    <phoneticPr fontId="2"/>
  </si>
  <si>
    <t>平  4. 3.24</t>
    <rPh sb="0" eb="1">
      <t>ヘイ</t>
    </rPh>
    <phoneticPr fontId="2"/>
  </si>
  <si>
    <t>昭 48. 6.15</t>
    <rPh sb="0" eb="1">
      <t>ショウ</t>
    </rPh>
    <phoneticPr fontId="2"/>
  </si>
  <si>
    <t>年　度</t>
  </si>
  <si>
    <t>新　築</t>
  </si>
  <si>
    <t>増　築</t>
  </si>
  <si>
    <t>改　築</t>
  </si>
  <si>
    <t>増改築</t>
  </si>
  <si>
    <t>不健全娯楽</t>
    <rPh sb="3" eb="5">
      <t>ゴラク</t>
    </rPh>
    <phoneticPr fontId="2"/>
  </si>
  <si>
    <t>無断　　外泊</t>
    <rPh sb="4" eb="6">
      <t>ガイハク</t>
    </rPh>
    <phoneticPr fontId="2"/>
  </si>
  <si>
    <t>発生
件数</t>
    <rPh sb="0" eb="2">
      <t>ハッセイ</t>
    </rPh>
    <rPh sb="3" eb="5">
      <t>ケンスウ</t>
    </rPh>
    <phoneticPr fontId="2"/>
  </si>
  <si>
    <t>死傷
者数</t>
    <rPh sb="0" eb="2">
      <t>シショウ</t>
    </rPh>
    <rPh sb="3" eb="4">
      <t>モノ</t>
    </rPh>
    <rPh sb="4" eb="5">
      <t>スウ</t>
    </rPh>
    <phoneticPr fontId="2"/>
  </si>
  <si>
    <t>（死者）</t>
    <rPh sb="1" eb="3">
      <t>シシャ</t>
    </rPh>
    <phoneticPr fontId="2"/>
  </si>
  <si>
    <t>６　消防設備及び人員</t>
    <rPh sb="2" eb="4">
      <t>ショウボウ</t>
    </rPh>
    <rPh sb="4" eb="6">
      <t>セツビ</t>
    </rPh>
    <rPh sb="6" eb="7">
      <t>オヨ</t>
    </rPh>
    <rPh sb="8" eb="10">
      <t>ジンイン</t>
    </rPh>
    <phoneticPr fontId="2"/>
  </si>
  <si>
    <t>団員数(人）</t>
    <rPh sb="4" eb="5">
      <t>ニン</t>
    </rPh>
    <phoneticPr fontId="2"/>
  </si>
  <si>
    <t>積載車</t>
    <rPh sb="0" eb="2">
      <t>セキサイ</t>
    </rPh>
    <rPh sb="2" eb="3">
      <t>クルマ</t>
    </rPh>
    <phoneticPr fontId="2"/>
  </si>
  <si>
    <t>昭 52. 3.29</t>
    <rPh sb="0" eb="1">
      <t>ショウ</t>
    </rPh>
    <phoneticPr fontId="2"/>
  </si>
  <si>
    <t>雇用者</t>
    <rPh sb="0" eb="3">
      <t>コヨウシャ</t>
    </rPh>
    <phoneticPr fontId="2"/>
  </si>
  <si>
    <t>役員</t>
    <rPh sb="0" eb="2">
      <t>ヤクイン</t>
    </rPh>
    <phoneticPr fontId="2"/>
  </si>
  <si>
    <t>小型底曳網</t>
    <rPh sb="0" eb="2">
      <t>コガタ</t>
    </rPh>
    <rPh sb="2" eb="3">
      <t>ソコ</t>
    </rPh>
    <rPh sb="3" eb="4">
      <t>ヒ</t>
    </rPh>
    <rPh sb="4" eb="5">
      <t>アミ</t>
    </rPh>
    <phoneticPr fontId="2"/>
  </si>
  <si>
    <t>淡路市</t>
    <rPh sb="0" eb="2">
      <t>アワジ</t>
    </rPh>
    <rPh sb="2" eb="3">
      <t>シ</t>
    </rPh>
    <phoneticPr fontId="2"/>
  </si>
  <si>
    <t>宍粟市</t>
    <rPh sb="0" eb="2">
      <t>シソウ</t>
    </rPh>
    <rPh sb="2" eb="3">
      <t>シ</t>
    </rPh>
    <phoneticPr fontId="2"/>
  </si>
  <si>
    <t>入院外</t>
    <rPh sb="0" eb="2">
      <t>ニュウイン</t>
    </rPh>
    <rPh sb="2" eb="3">
      <t>ガイ</t>
    </rPh>
    <phoneticPr fontId="2"/>
  </si>
  <si>
    <t>歯科</t>
    <rPh sb="0" eb="2">
      <t>シカ</t>
    </rPh>
    <phoneticPr fontId="2"/>
  </si>
  <si>
    <t>調剤</t>
    <rPh sb="0" eb="2">
      <t>チョウザイ</t>
    </rPh>
    <phoneticPr fontId="2"/>
  </si>
  <si>
    <t>食事療養</t>
    <rPh sb="0" eb="2">
      <t>ショクジ</t>
    </rPh>
    <rPh sb="2" eb="4">
      <t>リョウヨウ</t>
    </rPh>
    <phoneticPr fontId="2"/>
  </si>
  <si>
    <t>基礎素材型産業：</t>
  </si>
  <si>
    <t>木材・木製品製造業、パルプ・紙・紙加工品製造業、化学工業、石油製品・石炭製品</t>
  </si>
  <si>
    <t>製造業、プラスチック製品製造業、ゴム製品製造業、窯業・土石製品製造業、鉄鋼業、</t>
  </si>
  <si>
    <t>非鉄金属製造業、金属製品製造業</t>
  </si>
  <si>
    <t>加工組立型産業：</t>
  </si>
  <si>
    <t>五荘</t>
    <rPh sb="0" eb="1">
      <t>ゴ</t>
    </rPh>
    <rPh sb="1" eb="2">
      <t>ソウ</t>
    </rPh>
    <phoneticPr fontId="2"/>
  </si>
  <si>
    <t>小坂</t>
    <rPh sb="0" eb="2">
      <t>オサカ</t>
    </rPh>
    <phoneticPr fontId="2"/>
  </si>
  <si>
    <t>　　　　　21年</t>
  </si>
  <si>
    <t>　　　　　22年</t>
  </si>
  <si>
    <t>対行政人口普及率（％）</t>
    <rPh sb="0" eb="1">
      <t>タイ</t>
    </rPh>
    <rPh sb="1" eb="3">
      <t>ギョウセイ</t>
    </rPh>
    <rPh sb="5" eb="7">
      <t>フキュウ</t>
    </rPh>
    <rPh sb="7" eb="8">
      <t>リツ</t>
    </rPh>
    <phoneticPr fontId="2"/>
  </si>
  <si>
    <t>未給水人口</t>
    <rPh sb="0" eb="1">
      <t>ミ</t>
    </rPh>
    <rPh sb="1" eb="3">
      <t>キュウスイ</t>
    </rPh>
    <rPh sb="3" eb="5">
      <t>ジンコウ</t>
    </rPh>
    <phoneticPr fontId="2"/>
  </si>
  <si>
    <t>給水人口(人）</t>
    <rPh sb="5" eb="6">
      <t>ヒト</t>
    </rPh>
    <phoneticPr fontId="2"/>
  </si>
  <si>
    <t>給水栓数（件）</t>
    <rPh sb="2" eb="3">
      <t>セン</t>
    </rPh>
    <rPh sb="3" eb="4">
      <t>スウ</t>
    </rPh>
    <rPh sb="5" eb="6">
      <t>ケン</t>
    </rPh>
    <phoneticPr fontId="2"/>
  </si>
  <si>
    <t>都市基幹公園</t>
    <rPh sb="0" eb="2">
      <t>トシ</t>
    </rPh>
    <rPh sb="2" eb="4">
      <t>キカン</t>
    </rPh>
    <rPh sb="4" eb="6">
      <t>コウエン</t>
    </rPh>
    <phoneticPr fontId="2"/>
  </si>
  <si>
    <t>気比　気比神社</t>
    <rPh sb="0" eb="1">
      <t>ケ</t>
    </rPh>
    <rPh sb="1" eb="2">
      <t>ヒ</t>
    </rPh>
    <phoneticPr fontId="2"/>
  </si>
  <si>
    <t>聖観世音菩薩立像</t>
    <rPh sb="0" eb="1">
      <t>セイ</t>
    </rPh>
    <rPh sb="1" eb="4">
      <t>カンゼオン</t>
    </rPh>
    <rPh sb="4" eb="6">
      <t>ボサツ</t>
    </rPh>
    <rPh sb="6" eb="8">
      <t>リツゾウ</t>
    </rPh>
    <phoneticPr fontId="2"/>
  </si>
  <si>
    <t>千体仏</t>
    <rPh sb="0" eb="1">
      <t>セン</t>
    </rPh>
    <rPh sb="1" eb="2">
      <t>タイ</t>
    </rPh>
    <rPh sb="2" eb="3">
      <t>ホトケ</t>
    </rPh>
    <phoneticPr fontId="2"/>
  </si>
  <si>
    <t>１，００４躯</t>
    <rPh sb="5" eb="6">
      <t>ク</t>
    </rPh>
    <phoneticPr fontId="2"/>
  </si>
  <si>
    <t>大師山古墳群</t>
    <rPh sb="0" eb="2">
      <t>ダイシ</t>
    </rPh>
    <rPh sb="2" eb="3">
      <t>ヤマ</t>
    </rPh>
    <rPh sb="3" eb="5">
      <t>コフン</t>
    </rPh>
    <rPh sb="5" eb="6">
      <t>グン</t>
    </rPh>
    <phoneticPr fontId="2"/>
  </si>
  <si>
    <t>鶴城址</t>
    <rPh sb="0" eb="1">
      <t>ツル</t>
    </rPh>
    <rPh sb="1" eb="2">
      <t>ジョウ</t>
    </rPh>
    <rPh sb="2" eb="3">
      <t>アト</t>
    </rPh>
    <phoneticPr fontId="2"/>
  </si>
  <si>
    <t>平  9. 6.27</t>
    <rPh sb="0" eb="1">
      <t>ヘイ</t>
    </rPh>
    <phoneticPr fontId="2"/>
  </si>
  <si>
    <t>大石家文書</t>
    <rPh sb="0" eb="2">
      <t>オオイシ</t>
    </rPh>
    <rPh sb="2" eb="3">
      <t>イエ</t>
    </rPh>
    <rPh sb="3" eb="5">
      <t>モンジョ</t>
    </rPh>
    <phoneticPr fontId="2"/>
  </si>
  <si>
    <t>３通</t>
    <rPh sb="1" eb="2">
      <t>ツウ</t>
    </rPh>
    <phoneticPr fontId="2"/>
  </si>
  <si>
    <t>京町</t>
    <rPh sb="0" eb="2">
      <t>キョウマチ</t>
    </rPh>
    <phoneticPr fontId="2"/>
  </si>
  <si>
    <t>平 15. 2. 4</t>
    <rPh sb="0" eb="1">
      <t>ヘイ</t>
    </rPh>
    <phoneticPr fontId="2"/>
  </si>
  <si>
    <t>１年</t>
  </si>
  <si>
    <t>２年</t>
  </si>
  <si>
    <t>３年</t>
  </si>
  <si>
    <t>４年</t>
  </si>
  <si>
    <t>５年</t>
  </si>
  <si>
    <t>６年</t>
  </si>
  <si>
    <t>工芸品</t>
    <rPh sb="0" eb="3">
      <t>コウゲイヒン</t>
    </rPh>
    <phoneticPr fontId="12"/>
  </si>
  <si>
    <t>六十六部供養塔</t>
    <rPh sb="0" eb="3">
      <t>６６</t>
    </rPh>
    <rPh sb="3" eb="4">
      <t>ブ</t>
    </rPh>
    <rPh sb="4" eb="6">
      <t>クヨウ</t>
    </rPh>
    <rPh sb="6" eb="7">
      <t>トウ</t>
    </rPh>
    <phoneticPr fontId="2"/>
  </si>
  <si>
    <t>　　　　　25年</t>
    <rPh sb="7" eb="8">
      <t>ネン</t>
    </rPh>
    <phoneticPr fontId="2"/>
  </si>
  <si>
    <t>商工費</t>
  </si>
  <si>
    <t>土木費</t>
  </si>
  <si>
    <t>消防費</t>
  </si>
  <si>
    <t>教育費</t>
  </si>
  <si>
    <t>公債費</t>
  </si>
  <si>
    <t>施設</t>
    <rPh sb="0" eb="2">
      <t>シセツ</t>
    </rPh>
    <phoneticPr fontId="2"/>
  </si>
  <si>
    <t>病床（床）</t>
    <rPh sb="0" eb="2">
      <t>ビョウショウ</t>
    </rPh>
    <rPh sb="3" eb="4">
      <t>ユカ</t>
    </rPh>
    <phoneticPr fontId="2"/>
  </si>
  <si>
    <t xml:space="preserve"> ～3.0</t>
    <phoneticPr fontId="2"/>
  </si>
  <si>
    <t xml:space="preserve"> ～5.0</t>
    <phoneticPr fontId="2"/>
  </si>
  <si>
    <t>竹野町田久日</t>
    <rPh sb="0" eb="3">
      <t>タケノチョウ</t>
    </rPh>
    <rPh sb="3" eb="4">
      <t>タ</t>
    </rPh>
    <rPh sb="4" eb="5">
      <t>ク</t>
    </rPh>
    <rPh sb="5" eb="6">
      <t>ヒ</t>
    </rPh>
    <phoneticPr fontId="2"/>
  </si>
  <si>
    <t>Ⅱ　人口</t>
    <rPh sb="2" eb="4">
      <t>ジンコウ</t>
    </rPh>
    <phoneticPr fontId="2"/>
  </si>
  <si>
    <t>史跡</t>
    <rPh sb="0" eb="2">
      <t>シセキ</t>
    </rPh>
    <phoneticPr fontId="2"/>
  </si>
  <si>
    <t>加藤弘之生家</t>
    <rPh sb="0" eb="2">
      <t>カトウ</t>
    </rPh>
    <rPh sb="2" eb="4">
      <t>ヒロユキ</t>
    </rPh>
    <rPh sb="4" eb="6">
      <t>セイカ</t>
    </rPh>
    <phoneticPr fontId="2"/>
  </si>
  <si>
    <t>出石町下谷</t>
    <rPh sb="0" eb="3">
      <t>イズシチョウ</t>
    </rPh>
    <rPh sb="3" eb="5">
      <t>シモタニ</t>
    </rPh>
    <phoneticPr fontId="2"/>
  </si>
  <si>
    <t>可搬式ﾎﾟﾝﾌﾟ（台）</t>
    <phoneticPr fontId="2"/>
  </si>
  <si>
    <t>資料：消防本部</t>
    <phoneticPr fontId="2"/>
  </si>
  <si>
    <t>８  原因別火災の発生状況</t>
    <phoneticPr fontId="2"/>
  </si>
  <si>
    <t>年</t>
    <phoneticPr fontId="2"/>
  </si>
  <si>
    <t>10  救急車出動状況</t>
    <phoneticPr fontId="2"/>
  </si>
  <si>
    <t>年</t>
    <phoneticPr fontId="2"/>
  </si>
  <si>
    <t>出前講座</t>
    <rPh sb="0" eb="2">
      <t>デマエ</t>
    </rPh>
    <rPh sb="2" eb="4">
      <t>コウザ</t>
    </rPh>
    <phoneticPr fontId="2"/>
  </si>
  <si>
    <t>消雪装置設置状況</t>
    <phoneticPr fontId="2"/>
  </si>
  <si>
    <t>延長（m）</t>
    <phoneticPr fontId="2"/>
  </si>
  <si>
    <t>２本</t>
    <rPh sb="1" eb="2">
      <t>ホン</t>
    </rPh>
    <phoneticPr fontId="2"/>
  </si>
  <si>
    <t>昭 62.12.21</t>
    <rPh sb="0" eb="1">
      <t>ショウ</t>
    </rPh>
    <phoneticPr fontId="2"/>
  </si>
  <si>
    <t>森尾古墳跡</t>
    <rPh sb="0" eb="2">
      <t>モリオ</t>
    </rPh>
    <rPh sb="2" eb="4">
      <t>コフン</t>
    </rPh>
    <rPh sb="4" eb="5">
      <t>アト</t>
    </rPh>
    <phoneticPr fontId="2"/>
  </si>
  <si>
    <t>森尾</t>
    <rPh sb="0" eb="2">
      <t>モリオ</t>
    </rPh>
    <phoneticPr fontId="2"/>
  </si>
  <si>
    <t>簡易郵便局</t>
    <rPh sb="0" eb="2">
      <t>カンイ</t>
    </rPh>
    <rPh sb="2" eb="5">
      <t>ユウビンキョク</t>
    </rPh>
    <phoneticPr fontId="2"/>
  </si>
  <si>
    <t>平 17.2.24</t>
    <rPh sb="0" eb="1">
      <t>ヘイ</t>
    </rPh>
    <phoneticPr fontId="2"/>
  </si>
  <si>
    <t>加陽大市山遺跡</t>
    <rPh sb="0" eb="1">
      <t>カ</t>
    </rPh>
    <rPh sb="1" eb="2">
      <t>ヨウ</t>
    </rPh>
    <rPh sb="2" eb="3">
      <t>オオ</t>
    </rPh>
    <rPh sb="3" eb="4">
      <t>イチ</t>
    </rPh>
    <rPh sb="4" eb="5">
      <t>ヤマ</t>
    </rPh>
    <rPh sb="5" eb="7">
      <t>イセキ</t>
    </rPh>
    <phoneticPr fontId="2"/>
  </si>
  <si>
    <t>金額</t>
    <rPh sb="0" eb="2">
      <t>キンガク</t>
    </rPh>
    <phoneticPr fontId="2"/>
  </si>
  <si>
    <t>配当割交付金</t>
    <rPh sb="0" eb="2">
      <t>ハイトウ</t>
    </rPh>
    <rPh sb="2" eb="3">
      <t>ワリ</t>
    </rPh>
    <rPh sb="3" eb="6">
      <t>コウフキン</t>
    </rPh>
    <phoneticPr fontId="2"/>
  </si>
  <si>
    <t>株式等譲渡所得割交付金</t>
    <rPh sb="0" eb="3">
      <t>カブシキトウ</t>
    </rPh>
    <rPh sb="3" eb="5">
      <t>ジョウト</t>
    </rPh>
    <rPh sb="5" eb="7">
      <t>ショトク</t>
    </rPh>
    <rPh sb="7" eb="8">
      <t>ワ</t>
    </rPh>
    <rPh sb="8" eb="11">
      <t>コウフキン</t>
    </rPh>
    <phoneticPr fontId="2"/>
  </si>
  <si>
    <t>ゴルフ場利用税交付金</t>
    <rPh sb="3" eb="4">
      <t>ジョウ</t>
    </rPh>
    <rPh sb="4" eb="6">
      <t>リヨウ</t>
    </rPh>
    <rPh sb="6" eb="7">
      <t>ゼイ</t>
    </rPh>
    <rPh sb="7" eb="10">
      <t>コウフキン</t>
    </rPh>
    <phoneticPr fontId="2"/>
  </si>
  <si>
    <t>移　転</t>
  </si>
  <si>
    <t>歩道設置状況</t>
    <rPh sb="4" eb="6">
      <t>ジョウキョウ</t>
    </rPh>
    <phoneticPr fontId="2"/>
  </si>
  <si>
    <t>道路敷</t>
    <rPh sb="0" eb="2">
      <t>ドウロ</t>
    </rPh>
    <rPh sb="2" eb="3">
      <t>シ</t>
    </rPh>
    <phoneticPr fontId="2"/>
  </si>
  <si>
    <t>車道部</t>
    <rPh sb="0" eb="2">
      <t>シャドウ</t>
    </rPh>
    <rPh sb="2" eb="3">
      <t>ブ</t>
    </rPh>
    <phoneticPr fontId="2"/>
  </si>
  <si>
    <t>歩道部</t>
    <rPh sb="0" eb="2">
      <t>ホドウ</t>
    </rPh>
    <rPh sb="2" eb="3">
      <t>ブ</t>
    </rPh>
    <phoneticPr fontId="2"/>
  </si>
  <si>
    <t>高等部</t>
    <rPh sb="0" eb="3">
      <t>コウトウブ</t>
    </rPh>
    <phoneticPr fontId="2"/>
  </si>
  <si>
    <t>0.3ha</t>
    <phoneticPr fontId="2"/>
  </si>
  <si>
    <t>20.0ha</t>
    <phoneticPr fontId="2"/>
  </si>
  <si>
    <t>～20.0</t>
    <phoneticPr fontId="2"/>
  </si>
  <si>
    <t>～30.0</t>
    <phoneticPr fontId="2"/>
  </si>
  <si>
    <t>なし</t>
    <phoneticPr fontId="2"/>
  </si>
  <si>
    <t>公務・その他</t>
  </si>
  <si>
    <t>-</t>
  </si>
  <si>
    <t>受給資格決定件数</t>
  </si>
  <si>
    <t>実人員</t>
  </si>
  <si>
    <t>12  体育施設利用状況</t>
  </si>
  <si>
    <t>野　球　場</t>
  </si>
  <si>
    <t>陸 上 競 技 場</t>
  </si>
  <si>
    <t>テ ニ ス コ ー ト</t>
  </si>
  <si>
    <t>（２）市民体育館</t>
  </si>
  <si>
    <t>体　　育　　館</t>
  </si>
  <si>
    <t>指定年月日</t>
    <rPh sb="0" eb="2">
      <t>シテイ</t>
    </rPh>
    <rPh sb="2" eb="5">
      <t>ネンガッピ</t>
    </rPh>
    <phoneticPr fontId="12"/>
  </si>
  <si>
    <t>名　称</t>
    <rPh sb="0" eb="1">
      <t>ナ</t>
    </rPh>
    <rPh sb="2" eb="3">
      <t>ショウ</t>
    </rPh>
    <phoneticPr fontId="12"/>
  </si>
  <si>
    <t>場　所</t>
    <rPh sb="0" eb="1">
      <t>バ</t>
    </rPh>
    <rPh sb="2" eb="3">
      <t>ショ</t>
    </rPh>
    <phoneticPr fontId="2"/>
  </si>
  <si>
    <t>わら谷地境争戦許状関係文書</t>
    <rPh sb="2" eb="3">
      <t>タニ</t>
    </rPh>
    <rPh sb="3" eb="4">
      <t>ジ</t>
    </rPh>
    <rPh sb="4" eb="5">
      <t>サカイ</t>
    </rPh>
    <rPh sb="5" eb="6">
      <t>アラソ</t>
    </rPh>
    <rPh sb="6" eb="7">
      <t>セン</t>
    </rPh>
    <rPh sb="7" eb="8">
      <t>モト</t>
    </rPh>
    <rPh sb="8" eb="9">
      <t>ジョウ</t>
    </rPh>
    <rPh sb="9" eb="11">
      <t>カンケイ</t>
    </rPh>
    <rPh sb="11" eb="13">
      <t>ブンショ</t>
    </rPh>
    <phoneticPr fontId="2"/>
  </si>
  <si>
    <t>八条</t>
    <rPh sb="0" eb="2">
      <t>ハチジョウ</t>
    </rPh>
    <phoneticPr fontId="2"/>
  </si>
  <si>
    <t>神鍋山及び神鍋溶岩流</t>
    <rPh sb="0" eb="1">
      <t>カミ</t>
    </rPh>
    <rPh sb="1" eb="2">
      <t>ナベ</t>
    </rPh>
    <rPh sb="2" eb="3">
      <t>ヤマ</t>
    </rPh>
    <rPh sb="3" eb="4">
      <t>オヨ</t>
    </rPh>
    <rPh sb="5" eb="7">
      <t>カンナベ</t>
    </rPh>
    <rPh sb="7" eb="9">
      <t>ヨウガン</t>
    </rPh>
    <rPh sb="9" eb="10">
      <t>リュウ</t>
    </rPh>
    <phoneticPr fontId="2"/>
  </si>
  <si>
    <t>小出公馬印</t>
    <rPh sb="0" eb="2">
      <t>コイデ</t>
    </rPh>
    <rPh sb="2" eb="3">
      <t>コウ</t>
    </rPh>
    <rPh sb="3" eb="4">
      <t>ウマ</t>
    </rPh>
    <rPh sb="4" eb="5">
      <t>ジルシ</t>
    </rPh>
    <phoneticPr fontId="2"/>
  </si>
  <si>
    <t>仙石秀久馬印</t>
    <rPh sb="0" eb="2">
      <t>センゴク</t>
    </rPh>
    <rPh sb="2" eb="4">
      <t>ヒデヒサ</t>
    </rPh>
    <rPh sb="4" eb="5">
      <t>ウマ</t>
    </rPh>
    <rPh sb="5" eb="6">
      <t>ジルシ</t>
    </rPh>
    <phoneticPr fontId="2"/>
  </si>
  <si>
    <t>展覧会</t>
    <rPh sb="0" eb="3">
      <t>テンランカイ</t>
    </rPh>
    <phoneticPr fontId="2"/>
  </si>
  <si>
    <t>会議</t>
    <rPh sb="0" eb="2">
      <t>カイギ</t>
    </rPh>
    <phoneticPr fontId="2"/>
  </si>
  <si>
    <t>練習会</t>
    <rPh sb="0" eb="2">
      <t>レンシュウ</t>
    </rPh>
    <rPh sb="2" eb="3">
      <t>カイ</t>
    </rPh>
    <phoneticPr fontId="2"/>
  </si>
  <si>
    <t>御用部屋日記</t>
    <rPh sb="0" eb="2">
      <t>ゴヨウ</t>
    </rPh>
    <rPh sb="2" eb="4">
      <t>ベヤ</t>
    </rPh>
    <rPh sb="4" eb="6">
      <t>ニッキ</t>
    </rPh>
    <phoneticPr fontId="2"/>
  </si>
  <si>
    <t>会　　議　　室</t>
  </si>
  <si>
    <t>（３）総合体育館</t>
  </si>
  <si>
    <t>１通</t>
    <rPh sb="1" eb="2">
      <t>ツウ</t>
    </rPh>
    <phoneticPr fontId="2"/>
  </si>
  <si>
    <t>昭 45. 3.30</t>
    <rPh sb="0" eb="1">
      <t>ショウ</t>
    </rPh>
    <phoneticPr fontId="2"/>
  </si>
  <si>
    <t>農村歌舞伎舞台</t>
    <rPh sb="0" eb="2">
      <t>ノウソン</t>
    </rPh>
    <rPh sb="2" eb="5">
      <t>カブキ</t>
    </rPh>
    <rPh sb="5" eb="7">
      <t>ブタイ</t>
    </rPh>
    <phoneticPr fontId="2"/>
  </si>
  <si>
    <t>法花寺万歳</t>
    <rPh sb="0" eb="1">
      <t>ホウ</t>
    </rPh>
    <rPh sb="1" eb="2">
      <t>ハナ</t>
    </rPh>
    <rPh sb="2" eb="3">
      <t>テラ</t>
    </rPh>
    <rPh sb="3" eb="5">
      <t>マンザイ</t>
    </rPh>
    <phoneticPr fontId="2"/>
  </si>
  <si>
    <t>平 12. 5. 2</t>
    <rPh sb="0" eb="1">
      <t>ヘイ</t>
    </rPh>
    <phoneticPr fontId="2"/>
  </si>
  <si>
    <t>轟の太鼓踊り</t>
    <rPh sb="0" eb="1">
      <t>トドロキ</t>
    </rPh>
    <rPh sb="2" eb="4">
      <t>タイコ</t>
    </rPh>
    <rPh sb="4" eb="5">
      <t>オド</t>
    </rPh>
    <phoneticPr fontId="2"/>
  </si>
  <si>
    <t>中谷貝塚</t>
    <rPh sb="0" eb="2">
      <t>ナカタニ</t>
    </rPh>
    <rPh sb="2" eb="4">
      <t>カイヅカ</t>
    </rPh>
    <phoneticPr fontId="2"/>
  </si>
  <si>
    <t>平 14. 4. 9</t>
    <rPh sb="0" eb="1">
      <t>ヘイ</t>
    </rPh>
    <phoneticPr fontId="2"/>
  </si>
  <si>
    <t>三宅瓦窯跡</t>
    <rPh sb="0" eb="2">
      <t>ミヤケ</t>
    </rPh>
    <rPh sb="2" eb="3">
      <t>カワラ</t>
    </rPh>
    <rPh sb="3" eb="4">
      <t>カマ</t>
    </rPh>
    <rPh sb="4" eb="5">
      <t>アト</t>
    </rPh>
    <phoneticPr fontId="2"/>
  </si>
  <si>
    <t>１基　45.77㎡</t>
    <rPh sb="1" eb="2">
      <t>キ</t>
    </rPh>
    <phoneticPr fontId="2"/>
  </si>
  <si>
    <t>昭 50. 3.18</t>
    <rPh sb="0" eb="1">
      <t>ショウ</t>
    </rPh>
    <phoneticPr fontId="12"/>
  </si>
  <si>
    <t>死亡率</t>
    <phoneticPr fontId="2"/>
  </si>
  <si>
    <t>転入率</t>
    <phoneticPr fontId="2"/>
  </si>
  <si>
    <t>転出率</t>
    <phoneticPr fontId="2"/>
  </si>
  <si>
    <t>瓦経</t>
    <rPh sb="0" eb="1">
      <t>カワラ</t>
    </rPh>
    <rPh sb="1" eb="2">
      <t>ケイ</t>
    </rPh>
    <phoneticPr fontId="2"/>
  </si>
  <si>
    <t>（需要戸数）</t>
    <rPh sb="1" eb="3">
      <t>ジュヨウ</t>
    </rPh>
    <rPh sb="3" eb="5">
      <t>コスウ</t>
    </rPh>
    <phoneticPr fontId="2"/>
  </si>
  <si>
    <r>
      <t xml:space="preserve">（需要量） </t>
    </r>
    <r>
      <rPr>
        <b/>
        <sz val="10"/>
        <color indexed="10"/>
        <rFont val="ＭＳ Ｐゴシック"/>
        <family val="3"/>
        <charset val="128"/>
      </rPr>
      <t/>
    </r>
    <rPh sb="1" eb="3">
      <t>ジュヨウ</t>
    </rPh>
    <rPh sb="3" eb="4">
      <t>リョウ</t>
    </rPh>
    <phoneticPr fontId="2"/>
  </si>
  <si>
    <t>子育てセンター</t>
    <rPh sb="0" eb="2">
      <t>コソダ</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</si>
  <si>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</si>
  <si>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2">
      <t>ゴラク</t>
    </rPh>
    <rPh sb="12" eb="13">
      <t>ギョウ</t>
    </rPh>
    <phoneticPr fontId="2"/>
  </si>
  <si>
    <t>平成21年</t>
    <rPh sb="0" eb="2">
      <t>ヘイセイ</t>
    </rPh>
    <rPh sb="4" eb="5">
      <t>ネン</t>
    </rPh>
    <phoneticPr fontId="2"/>
  </si>
  <si>
    <t>昭 44. 3.15</t>
    <rPh sb="0" eb="1">
      <t>ショウ</t>
    </rPh>
    <phoneticPr fontId="2"/>
  </si>
  <si>
    <t>３　農業経営基盤強化資金（スーパーL資金）利用状況</t>
    <rPh sb="2" eb="4">
      <t>ノウギョウ</t>
    </rPh>
    <rPh sb="4" eb="6">
      <t>ケイエイ</t>
    </rPh>
    <rPh sb="6" eb="8">
      <t>キバン</t>
    </rPh>
    <rPh sb="8" eb="10">
      <t>キョウカ</t>
    </rPh>
    <rPh sb="10" eb="12">
      <t>シキン</t>
    </rPh>
    <rPh sb="18" eb="20">
      <t>シキン</t>
    </rPh>
    <rPh sb="21" eb="23">
      <t>リヨウ</t>
    </rPh>
    <rPh sb="23" eb="25">
      <t>ジョウキョウ</t>
    </rPh>
    <phoneticPr fontId="2"/>
  </si>
  <si>
    <t>健康福祉センター</t>
    <rPh sb="0" eb="2">
      <t>ケンコウ</t>
    </rPh>
    <rPh sb="2" eb="4">
      <t>フクシ</t>
    </rPh>
    <phoneticPr fontId="2"/>
  </si>
  <si>
    <t>生 業</t>
  </si>
  <si>
    <t>自動車取得税交付金</t>
    <rPh sb="0" eb="3">
      <t>ジドウシャ</t>
    </rPh>
    <rPh sb="3" eb="5">
      <t>シュトク</t>
    </rPh>
    <rPh sb="5" eb="6">
      <t>ゼイ</t>
    </rPh>
    <rPh sb="6" eb="9">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</si>
  <si>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</si>
  <si>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</si>
  <si>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分担金及び負担金</t>
    <rPh sb="0" eb="3">
      <t>ブンタンキン</t>
    </rPh>
    <rPh sb="3" eb="4">
      <t>オヨ</t>
    </rPh>
    <rPh sb="5" eb="8">
      <t>フタンキン</t>
    </rPh>
    <phoneticPr fontId="2"/>
  </si>
  <si>
    <t>国庫支出金</t>
    <rPh sb="0" eb="2">
      <t>コッコ</t>
    </rPh>
    <rPh sb="2" eb="5">
      <t>シシュツキン</t>
    </rPh>
    <phoneticPr fontId="2"/>
  </si>
  <si>
    <t>県支出金</t>
    <rPh sb="0" eb="1">
      <t>ケン</t>
    </rPh>
    <rPh sb="1" eb="4">
      <t>シシュツキン</t>
    </rPh>
    <phoneticPr fontId="2"/>
  </si>
  <si>
    <t>財産収入</t>
    <rPh sb="0" eb="2">
      <t>ザイサン</t>
    </rPh>
    <rPh sb="2" eb="4">
      <t>シュウニュウ</t>
    </rPh>
    <phoneticPr fontId="2"/>
  </si>
  <si>
    <t>寄附金</t>
    <rPh sb="0" eb="3">
      <t>キフキン</t>
    </rPh>
    <phoneticPr fontId="2"/>
  </si>
  <si>
    <t>樹園地その他</t>
    <rPh sb="5" eb="6">
      <t>タ</t>
    </rPh>
    <phoneticPr fontId="2"/>
  </si>
  <si>
    <t>昭 51. 3. 5</t>
    <rPh sb="0" eb="1">
      <t>ショウ</t>
    </rPh>
    <phoneticPr fontId="2"/>
  </si>
  <si>
    <t>今井敏郎氏宅</t>
    <rPh sb="0" eb="2">
      <t>イマイ</t>
    </rPh>
    <rPh sb="2" eb="4">
      <t>トシオ</t>
    </rPh>
    <rPh sb="4" eb="5">
      <t>シ</t>
    </rPh>
    <rPh sb="5" eb="6">
      <t>タク</t>
    </rPh>
    <phoneticPr fontId="2"/>
  </si>
  <si>
    <t>都市公園</t>
    <rPh sb="0" eb="2">
      <t>トシ</t>
    </rPh>
    <rPh sb="2" eb="4">
      <t>コウエン</t>
    </rPh>
    <phoneticPr fontId="2"/>
  </si>
  <si>
    <t>彫刻</t>
    <rPh sb="0" eb="2">
      <t>チョウコク</t>
    </rPh>
    <phoneticPr fontId="2"/>
  </si>
  <si>
    <t>工芸品</t>
    <rPh sb="0" eb="3">
      <t>コウゲイヒン</t>
    </rPh>
    <phoneticPr fontId="2"/>
  </si>
  <si>
    <t>博物館・美術館</t>
    <rPh sb="0" eb="3">
      <t>ハクブツカン</t>
    </rPh>
    <rPh sb="4" eb="7">
      <t>ビジュツカン</t>
    </rPh>
    <phoneticPr fontId="2"/>
  </si>
  <si>
    <t xml:space="preserve"> （単位：冊）</t>
  </si>
  <si>
    <t>天正八年「検地帳」写</t>
    <rPh sb="0" eb="2">
      <t>テンショウ</t>
    </rPh>
    <rPh sb="2" eb="4">
      <t>ハチネン</t>
    </rPh>
    <rPh sb="5" eb="7">
      <t>ケンチ</t>
    </rPh>
    <rPh sb="7" eb="8">
      <t>チョウ</t>
    </rPh>
    <rPh sb="9" eb="10">
      <t>ウツ</t>
    </rPh>
    <phoneticPr fontId="2"/>
  </si>
  <si>
    <t>山名文書</t>
    <rPh sb="0" eb="2">
      <t>ヤマナ</t>
    </rPh>
    <rPh sb="2" eb="4">
      <t>ブンショ</t>
    </rPh>
    <phoneticPr fontId="2"/>
  </si>
  <si>
    <t>平 18.11.19</t>
    <rPh sb="0" eb="1">
      <t>ヘイ</t>
    </rPh>
    <phoneticPr fontId="2"/>
  </si>
  <si>
    <t>史跡</t>
    <rPh sb="0" eb="2">
      <t>シセキ</t>
    </rPh>
    <phoneticPr fontId="12"/>
  </si>
  <si>
    <t>四所神社本殿及び拝殿</t>
    <rPh sb="0" eb="2">
      <t>シショ</t>
    </rPh>
    <rPh sb="2" eb="4">
      <t>ジンジャ</t>
    </rPh>
    <rPh sb="4" eb="6">
      <t>ホンデン</t>
    </rPh>
    <rPh sb="6" eb="7">
      <t>オヨ</t>
    </rPh>
    <rPh sb="8" eb="10">
      <t>ハイデン</t>
    </rPh>
    <phoneticPr fontId="2"/>
  </si>
  <si>
    <t>城崎町湯島</t>
    <rPh sb="0" eb="3">
      <t>キノサキチョウ</t>
    </rPh>
    <rPh sb="3" eb="5">
      <t>ユシマ</t>
    </rPh>
    <phoneticPr fontId="2"/>
  </si>
  <si>
    <t>凶悪犯</t>
  </si>
  <si>
    <t>粗暴犯</t>
  </si>
  <si>
    <t>窃盗犯</t>
  </si>
  <si>
    <t>但東町久畑</t>
    <rPh sb="0" eb="3">
      <t>タントウチョウ</t>
    </rPh>
    <rPh sb="3" eb="4">
      <t>ヒサ</t>
    </rPh>
    <rPh sb="4" eb="5">
      <t>ハタ</t>
    </rPh>
    <phoneticPr fontId="2"/>
  </si>
  <si>
    <t>天目台</t>
    <rPh sb="0" eb="2">
      <t>テンモク</t>
    </rPh>
    <rPh sb="2" eb="3">
      <t>ダイ</t>
    </rPh>
    <phoneticPr fontId="2"/>
  </si>
  <si>
    <t>出石町内町</t>
    <rPh sb="0" eb="3">
      <t>イズシチョウ</t>
    </rPh>
    <rPh sb="3" eb="5">
      <t>ウチマチ</t>
    </rPh>
    <phoneticPr fontId="2"/>
  </si>
  <si>
    <t>昭 48. 3.20</t>
    <rPh sb="0" eb="1">
      <t>ショウ</t>
    </rPh>
    <phoneticPr fontId="2"/>
  </si>
  <si>
    <t>（１）事業所数</t>
    <rPh sb="3" eb="6">
      <t>ジギョウショ</t>
    </rPh>
    <rPh sb="6" eb="7">
      <t>スウ</t>
    </rPh>
    <phoneticPr fontId="2"/>
  </si>
  <si>
    <t>三方</t>
    <rPh sb="0" eb="2">
      <t>ミカタ</t>
    </rPh>
    <phoneticPr fontId="2"/>
  </si>
  <si>
    <t>清滝</t>
    <rPh sb="0" eb="2">
      <t>キヨタキ</t>
    </rPh>
    <phoneticPr fontId="2"/>
  </si>
  <si>
    <t>７  ごみ埋立量</t>
    <rPh sb="5" eb="7">
      <t>ウメタテ</t>
    </rPh>
    <rPh sb="7" eb="8">
      <t>リョウ</t>
    </rPh>
    <phoneticPr fontId="2"/>
  </si>
  <si>
    <t>災害復旧費</t>
    <rPh sb="0" eb="2">
      <t>サイガイ</t>
    </rPh>
    <rPh sb="2" eb="4">
      <t>フッキュウ</t>
    </rPh>
    <rPh sb="4" eb="5">
      <t>ヒ</t>
    </rPh>
    <phoneticPr fontId="2"/>
  </si>
  <si>
    <t>所　　　在　　　地</t>
  </si>
  <si>
    <t>電　　　話</t>
  </si>
  <si>
    <t>日撫　正福寺</t>
    <rPh sb="0" eb="1">
      <t>ヒ</t>
    </rPh>
    <rPh sb="1" eb="2">
      <t>ナ</t>
    </rPh>
    <phoneticPr fontId="2"/>
  </si>
  <si>
    <t>火災</t>
    <rPh sb="0" eb="2">
      <t>カサイ</t>
    </rPh>
    <phoneticPr fontId="2"/>
  </si>
  <si>
    <t>区分</t>
    <phoneticPr fontId="2"/>
  </si>
  <si>
    <t>総　　数</t>
    <phoneticPr fontId="2"/>
  </si>
  <si>
    <t>（注） 総数には「不詳」を含む。　                                   　　</t>
    <phoneticPr fontId="2"/>
  </si>
  <si>
    <t>B漁業</t>
    <phoneticPr fontId="2"/>
  </si>
  <si>
    <t>I卸売・小売業</t>
    <phoneticPr fontId="2"/>
  </si>
  <si>
    <t>S公務(他に分類されないもの)</t>
    <phoneticPr fontId="2"/>
  </si>
  <si>
    <t>④T分類不能の産業</t>
    <phoneticPr fontId="2"/>
  </si>
  <si>
    <t>（注） 総数には「不詳」を含む。　                                   　　</t>
    <phoneticPr fontId="2"/>
  </si>
  <si>
    <t>入    場    者    数 （人）</t>
    <phoneticPr fontId="2"/>
  </si>
  <si>
    <t>昭 43. 3.30</t>
    <rPh sb="0" eb="1">
      <t>ショウ</t>
    </rPh>
    <phoneticPr fontId="2"/>
  </si>
  <si>
    <t>（単位：ｔ）</t>
  </si>
  <si>
    <t>米</t>
  </si>
  <si>
    <t>麦</t>
  </si>
  <si>
    <t>豆　類</t>
  </si>
  <si>
    <t>（単位：hａ）　</t>
  </si>
  <si>
    <t>（単位：頭・羽）</t>
  </si>
  <si>
    <t>総　数</t>
  </si>
  <si>
    <t>船外機船</t>
  </si>
  <si>
    <t>３ｔ未満</t>
  </si>
  <si>
    <t>３～10ｔ</t>
  </si>
  <si>
    <t>10～30ｔ</t>
  </si>
  <si>
    <t>普通ポンプ自動車</t>
    <phoneticPr fontId="2"/>
  </si>
  <si>
    <t>火災件数</t>
    <phoneticPr fontId="2"/>
  </si>
  <si>
    <t>焼失面積</t>
    <phoneticPr fontId="2"/>
  </si>
  <si>
    <t>人的被害（人）</t>
    <phoneticPr fontId="2"/>
  </si>
  <si>
    <t>総数</t>
    <phoneticPr fontId="2"/>
  </si>
  <si>
    <t>建物</t>
    <phoneticPr fontId="2"/>
  </si>
  <si>
    <t>車輛</t>
    <phoneticPr fontId="2"/>
  </si>
  <si>
    <t>その他</t>
    <phoneticPr fontId="2"/>
  </si>
  <si>
    <t>水路土砂</t>
    <rPh sb="0" eb="2">
      <t>スイロ</t>
    </rPh>
    <rPh sb="2" eb="4">
      <t>ドシャ</t>
    </rPh>
    <phoneticPr fontId="2"/>
  </si>
  <si>
    <t>総記</t>
    <rPh sb="0" eb="2">
      <t>ソウキ</t>
    </rPh>
    <phoneticPr fontId="2"/>
  </si>
  <si>
    <t>哲学</t>
    <rPh sb="0" eb="2">
      <t>テツガク</t>
    </rPh>
    <phoneticPr fontId="2"/>
  </si>
  <si>
    <t>歴史</t>
    <rPh sb="0" eb="2">
      <t>レキシ</t>
    </rPh>
    <phoneticPr fontId="2"/>
  </si>
  <si>
    <t>社会科学</t>
    <rPh sb="0" eb="2">
      <t>シャカイ</t>
    </rPh>
    <rPh sb="2" eb="4">
      <t>カガク</t>
    </rPh>
    <phoneticPr fontId="2"/>
  </si>
  <si>
    <t>自然科学</t>
    <rPh sb="0" eb="2">
      <t>シゼン</t>
    </rPh>
    <rPh sb="2" eb="4">
      <t>カガク</t>
    </rPh>
    <phoneticPr fontId="2"/>
  </si>
  <si>
    <t>豊岡</t>
    <rPh sb="0" eb="2">
      <t>トヨオカ</t>
    </rPh>
    <phoneticPr fontId="2"/>
  </si>
  <si>
    <t>城崎</t>
    <rPh sb="0" eb="2">
      <t>キノサキ</t>
    </rPh>
    <phoneticPr fontId="2"/>
  </si>
  <si>
    <t xml:space="preserve"> 資料：豊岡公共職業安定所</t>
    <phoneticPr fontId="2"/>
  </si>
  <si>
    <t>年度</t>
    <phoneticPr fontId="2"/>
  </si>
  <si>
    <t>鉱業</t>
    <phoneticPr fontId="2"/>
  </si>
  <si>
    <t>豊岡市出石町内町1番地</t>
    <rPh sb="0" eb="3">
      <t>トヨオカシ</t>
    </rPh>
    <rPh sb="3" eb="5">
      <t>イズシ</t>
    </rPh>
    <rPh sb="5" eb="6">
      <t>マチ</t>
    </rPh>
    <rPh sb="6" eb="8">
      <t>ウチマチ</t>
    </rPh>
    <rPh sb="9" eb="11">
      <t>バンチ</t>
    </rPh>
    <phoneticPr fontId="2"/>
  </si>
  <si>
    <t>出石町三木</t>
    <rPh sb="0" eb="3">
      <t>イズシチョウ</t>
    </rPh>
    <rPh sb="3" eb="5">
      <t>ミキ</t>
    </rPh>
    <phoneticPr fontId="2"/>
  </si>
  <si>
    <t>ハナミョウガの群落</t>
    <rPh sb="7" eb="9">
      <t>グンラク</t>
    </rPh>
    <phoneticPr fontId="2"/>
  </si>
  <si>
    <t>一群</t>
    <rPh sb="0" eb="2">
      <t>イチグン</t>
    </rPh>
    <phoneticPr fontId="2"/>
  </si>
  <si>
    <t>めぐみ公園のシイノキ</t>
    <rPh sb="3" eb="5">
      <t>コウエン</t>
    </rPh>
    <phoneticPr fontId="2"/>
  </si>
  <si>
    <t>平  7. 6.25</t>
    <rPh sb="0" eb="1">
      <t>ヘイ</t>
    </rPh>
    <phoneticPr fontId="2"/>
  </si>
  <si>
    <t>絹巻神社周辺の暖地性原生林</t>
    <rPh sb="0" eb="1">
      <t>キヌ</t>
    </rPh>
    <rPh sb="1" eb="2">
      <t>マキ</t>
    </rPh>
    <rPh sb="2" eb="4">
      <t>ジンジャ</t>
    </rPh>
    <rPh sb="4" eb="6">
      <t>シュウヘン</t>
    </rPh>
    <rPh sb="7" eb="10">
      <t>ダンチセイ</t>
    </rPh>
    <rPh sb="10" eb="13">
      <t>ゲンセイリン</t>
    </rPh>
    <phoneticPr fontId="2"/>
  </si>
  <si>
    <t>要支援2</t>
    <rPh sb="0" eb="1">
      <t>ヨウ</t>
    </rPh>
    <rPh sb="1" eb="3">
      <t>シエン</t>
    </rPh>
    <phoneticPr fontId="2"/>
  </si>
  <si>
    <t>O教育、学習支援業</t>
    <rPh sb="1" eb="3">
      <t>キョウイク</t>
    </rPh>
    <rPh sb="4" eb="6">
      <t>ガクシュウ</t>
    </rPh>
    <rPh sb="6" eb="8">
      <t>シエン</t>
    </rPh>
    <rPh sb="8" eb="9">
      <t>ギョウ</t>
    </rPh>
    <phoneticPr fontId="2"/>
  </si>
  <si>
    <t>（３）　県指定</t>
    <rPh sb="4" eb="5">
      <t>ケン</t>
    </rPh>
    <rPh sb="5" eb="7">
      <t>シテイ</t>
    </rPh>
    <phoneticPr fontId="2"/>
  </si>
  <si>
    <t>１棟</t>
    <rPh sb="1" eb="2">
      <t>トウ</t>
    </rPh>
    <phoneticPr fontId="2"/>
  </si>
  <si>
    <t>Ⅷ　経済・金融</t>
    <rPh sb="2" eb="4">
      <t>ケイザイ</t>
    </rPh>
    <rPh sb="5" eb="7">
      <t>キンユウ</t>
    </rPh>
    <phoneticPr fontId="2"/>
  </si>
  <si>
    <t>Ⅵ　工業</t>
    <rPh sb="2" eb="4">
      <t>コウギョウ</t>
    </rPh>
    <phoneticPr fontId="2"/>
  </si>
  <si>
    <t>家族
従業者</t>
    <rPh sb="0" eb="2">
      <t>カゾク</t>
    </rPh>
    <rPh sb="3" eb="6">
      <t>ジュウギョウシャ</t>
    </rPh>
    <phoneticPr fontId="2"/>
  </si>
  <si>
    <t>家庭
内職者</t>
    <rPh sb="0" eb="2">
      <t>カテイ</t>
    </rPh>
    <rPh sb="3" eb="5">
      <t>ナイショク</t>
    </rPh>
    <rPh sb="5" eb="6">
      <t>シャ</t>
    </rPh>
    <phoneticPr fontId="2"/>
  </si>
  <si>
    <t>総数（①+②+③+④）</t>
    <rPh sb="0" eb="2">
      <t>ソウスウ</t>
    </rPh>
    <phoneticPr fontId="2"/>
  </si>
  <si>
    <t>１  職業紹介状況</t>
  </si>
  <si>
    <t>（一　　　　般）</t>
  </si>
  <si>
    <t>新規求人数</t>
  </si>
  <si>
    <t>新規求職申込数</t>
  </si>
  <si>
    <t>紹介件数</t>
  </si>
  <si>
    <t>就職件数</t>
  </si>
  <si>
    <t>（パートタイム）</t>
  </si>
  <si>
    <t>２  産業別職業紹介状況</t>
  </si>
  <si>
    <t>歳　入　合　計</t>
    <rPh sb="0" eb="1">
      <t>トシ</t>
    </rPh>
    <rPh sb="2" eb="3">
      <t>イリ</t>
    </rPh>
    <rPh sb="4" eb="5">
      <t>ゴウ</t>
    </rPh>
    <rPh sb="6" eb="7">
      <t>ケイ</t>
    </rPh>
    <phoneticPr fontId="2"/>
  </si>
  <si>
    <t>久斗文楽人形の頭</t>
    <rPh sb="0" eb="1">
      <t>ク</t>
    </rPh>
    <rPh sb="1" eb="2">
      <t>ト</t>
    </rPh>
    <rPh sb="2" eb="4">
      <t>ブンラク</t>
    </rPh>
    <rPh sb="4" eb="6">
      <t>ニンギョウ</t>
    </rPh>
    <rPh sb="7" eb="8">
      <t>カシラ</t>
    </rPh>
    <phoneticPr fontId="2"/>
  </si>
  <si>
    <t>宝篋印塔</t>
    <rPh sb="0" eb="1">
      <t>タカラ</t>
    </rPh>
    <rPh sb="1" eb="2">
      <t>キョウ</t>
    </rPh>
    <rPh sb="2" eb="3">
      <t>イン</t>
    </rPh>
    <rPh sb="3" eb="4">
      <t>トウ</t>
    </rPh>
    <phoneticPr fontId="12"/>
  </si>
  <si>
    <t>嘉吉断碑</t>
    <rPh sb="0" eb="1">
      <t>カ</t>
    </rPh>
    <rPh sb="1" eb="2">
      <t>キチ</t>
    </rPh>
    <rPh sb="2" eb="3">
      <t>ダン</t>
    </rPh>
    <rPh sb="3" eb="4">
      <t>ヒ</t>
    </rPh>
    <phoneticPr fontId="2"/>
  </si>
  <si>
    <t>経塚</t>
    <rPh sb="0" eb="1">
      <t>ケイ</t>
    </rPh>
    <rPh sb="1" eb="2">
      <t>ツカ</t>
    </rPh>
    <phoneticPr fontId="2"/>
  </si>
  <si>
    <t>たつの市</t>
    <rPh sb="3" eb="4">
      <t>シ</t>
    </rPh>
    <phoneticPr fontId="2"/>
  </si>
  <si>
    <t>市部計</t>
    <rPh sb="0" eb="2">
      <t>シブ</t>
    </rPh>
    <rPh sb="2" eb="3">
      <t>ケイ</t>
    </rPh>
    <phoneticPr fontId="2"/>
  </si>
  <si>
    <t>但馬地域計</t>
    <rPh sb="0" eb="2">
      <t>タジマ</t>
    </rPh>
    <rPh sb="2" eb="4">
      <t>チイキ</t>
    </rPh>
    <rPh sb="4" eb="5">
      <t>ケイ</t>
    </rPh>
    <phoneticPr fontId="2"/>
  </si>
  <si>
    <t>釈迦如来十六善神画像</t>
    <rPh sb="0" eb="2">
      <t>シャカ</t>
    </rPh>
    <rPh sb="2" eb="4">
      <t>ニョライ</t>
    </rPh>
    <rPh sb="4" eb="6">
      <t>ジュウロク</t>
    </rPh>
    <rPh sb="6" eb="7">
      <t>ゼン</t>
    </rPh>
    <rPh sb="7" eb="8">
      <t>シン</t>
    </rPh>
    <rPh sb="8" eb="10">
      <t>ガゾウ</t>
    </rPh>
    <phoneticPr fontId="2"/>
  </si>
  <si>
    <t>地蔵菩薩画像</t>
    <rPh sb="0" eb="2">
      <t>ジゾウ</t>
    </rPh>
    <rPh sb="2" eb="4">
      <t>ボサツ</t>
    </rPh>
    <rPh sb="4" eb="6">
      <t>ガゾウ</t>
    </rPh>
    <phoneticPr fontId="2"/>
  </si>
  <si>
    <t>三十六歌仙屏風</t>
    <rPh sb="0" eb="3">
      <t>３６</t>
    </rPh>
    <rPh sb="3" eb="5">
      <t>カセン</t>
    </rPh>
    <rPh sb="5" eb="7">
      <t>ビョウブ</t>
    </rPh>
    <phoneticPr fontId="2"/>
  </si>
  <si>
    <t>達磨像（作：白隠）</t>
    <rPh sb="0" eb="1">
      <t>タツ</t>
    </rPh>
    <rPh sb="1" eb="2">
      <t>マ</t>
    </rPh>
    <rPh sb="2" eb="3">
      <t>ゾウ</t>
    </rPh>
    <rPh sb="4" eb="5">
      <t>サク</t>
    </rPh>
    <rPh sb="6" eb="8">
      <t>ハクイン</t>
    </rPh>
    <phoneticPr fontId="2"/>
  </si>
  <si>
    <t xml:space="preserve">全          国 </t>
  </si>
  <si>
    <t>（単位：千人）</t>
  </si>
  <si>
    <t>総      数</t>
  </si>
  <si>
    <t>文 化 ホ ー ル</t>
  </si>
  <si>
    <t>・特定規模需要（自由化対象需要）の実績は含まない。</t>
    <rPh sb="1" eb="3">
      <t>トクテイ</t>
    </rPh>
    <rPh sb="3" eb="5">
      <t>キボ</t>
    </rPh>
    <rPh sb="5" eb="7">
      <t>ジュヨウ</t>
    </rPh>
    <rPh sb="8" eb="11">
      <t>ジユウカ</t>
    </rPh>
    <rPh sb="11" eb="13">
      <t>タイショウ</t>
    </rPh>
    <rPh sb="13" eb="15">
      <t>ジュヨウ</t>
    </rPh>
    <rPh sb="17" eb="19">
      <t>ジッセキ</t>
    </rPh>
    <rPh sb="20" eb="21">
      <t>フク</t>
    </rPh>
    <phoneticPr fontId="2"/>
  </si>
  <si>
    <t>行政区</t>
    <rPh sb="0" eb="3">
      <t>ギョウセイク</t>
    </rPh>
    <phoneticPr fontId="2"/>
  </si>
  <si>
    <t>世帯数</t>
    <rPh sb="0" eb="3">
      <t>セタイスウ</t>
    </rPh>
    <phoneticPr fontId="2"/>
  </si>
  <si>
    <t>豊岡計</t>
    <rPh sb="0" eb="2">
      <t>トヨオカ</t>
    </rPh>
    <rPh sb="2" eb="3">
      <t>ケイ</t>
    </rPh>
    <phoneticPr fontId="2"/>
  </si>
  <si>
    <t>・城崎</t>
    <rPh sb="1" eb="3">
      <t>キノサキ</t>
    </rPh>
    <phoneticPr fontId="2"/>
  </si>
  <si>
    <t>城崎計</t>
    <rPh sb="0" eb="2">
      <t>キノサキ</t>
    </rPh>
    <rPh sb="2" eb="3">
      <t>ケイ</t>
    </rPh>
    <phoneticPr fontId="2"/>
  </si>
  <si>
    <t>悪性新生物</t>
    <rPh sb="2" eb="5">
      <t>シンセイブツ</t>
    </rPh>
    <phoneticPr fontId="2"/>
  </si>
  <si>
    <t>最低</t>
    <rPh sb="0" eb="2">
      <t>サイテイ</t>
    </rPh>
    <phoneticPr fontId="2"/>
  </si>
  <si>
    <t>施設数</t>
    <phoneticPr fontId="2"/>
  </si>
  <si>
    <t>入所定員数</t>
    <phoneticPr fontId="2"/>
  </si>
  <si>
    <t xml:space="preserve"> 年次</t>
    <phoneticPr fontId="2"/>
  </si>
  <si>
    <t>４　交通事故件数　　　　　　　　　　　　　　　　　　　　　　　　　　　　       　　</t>
    <phoneticPr fontId="2"/>
  </si>
  <si>
    <t>発生件数</t>
    <phoneticPr fontId="2"/>
  </si>
  <si>
    <t>人身事故</t>
    <phoneticPr fontId="2"/>
  </si>
  <si>
    <t>物損事故</t>
    <phoneticPr fontId="2"/>
  </si>
  <si>
    <t>総数</t>
    <phoneticPr fontId="2"/>
  </si>
  <si>
    <t>乗用</t>
    <phoneticPr fontId="2"/>
  </si>
  <si>
    <t>貨物</t>
    <phoneticPr fontId="2"/>
  </si>
  <si>
    <t>（注2）　車両区分については第１当事者の車両のみを計上</t>
    <rPh sb="1" eb="2">
      <t>チュウ</t>
    </rPh>
    <rPh sb="5" eb="7">
      <t>シャリョウ</t>
    </rPh>
    <rPh sb="7" eb="9">
      <t>クブン</t>
    </rPh>
    <rPh sb="14" eb="15">
      <t>ダイ</t>
    </rPh>
    <rPh sb="16" eb="19">
      <t>トウジシャ</t>
    </rPh>
    <rPh sb="20" eb="22">
      <t>シャリョウ</t>
    </rPh>
    <rPh sb="25" eb="27">
      <t>ケイジョウ</t>
    </rPh>
    <phoneticPr fontId="2"/>
  </si>
  <si>
    <t>資料：農林水産課</t>
    <phoneticPr fontId="2"/>
  </si>
  <si>
    <t>ホールなど</t>
    <phoneticPr fontId="2"/>
  </si>
  <si>
    <t>建物</t>
    <phoneticPr fontId="2"/>
  </si>
  <si>
    <t>山林</t>
    <phoneticPr fontId="2"/>
  </si>
  <si>
    <t>死者</t>
    <phoneticPr fontId="2"/>
  </si>
  <si>
    <t>傷者</t>
    <phoneticPr fontId="2"/>
  </si>
  <si>
    <t>合計</t>
    <phoneticPr fontId="2"/>
  </si>
  <si>
    <t>猿猴の甲冑</t>
    <rPh sb="0" eb="1">
      <t>サル</t>
    </rPh>
    <rPh sb="1" eb="2">
      <t>グ</t>
    </rPh>
    <rPh sb="3" eb="5">
      <t>カッチュウ</t>
    </rPh>
    <phoneticPr fontId="2"/>
  </si>
  <si>
    <t>１揃</t>
    <rPh sb="1" eb="2">
      <t>ソロ</t>
    </rPh>
    <phoneticPr fontId="2"/>
  </si>
  <si>
    <t>９ 救助出動状況</t>
    <rPh sb="2" eb="4">
      <t>キュウジョ</t>
    </rPh>
    <phoneticPr fontId="2"/>
  </si>
  <si>
    <t>但東町畑山</t>
    <rPh sb="0" eb="3">
      <t>タントウチョウ</t>
    </rPh>
    <rPh sb="3" eb="4">
      <t>ハタケ</t>
    </rPh>
    <rPh sb="4" eb="5">
      <t>ヤマ</t>
    </rPh>
    <phoneticPr fontId="2"/>
  </si>
  <si>
    <t>木簡</t>
    <rPh sb="0" eb="2">
      <t>モッカン</t>
    </rPh>
    <phoneticPr fontId="2"/>
  </si>
  <si>
    <t>３６点</t>
    <rPh sb="2" eb="3">
      <t>テン</t>
    </rPh>
    <phoneticPr fontId="2"/>
  </si>
  <si>
    <t>玦状耳飾</t>
    <rPh sb="0" eb="1">
      <t>オビタマ</t>
    </rPh>
    <rPh sb="1" eb="2">
      <t>ジョウ</t>
    </rPh>
    <rPh sb="2" eb="3">
      <t>ミミ</t>
    </rPh>
    <rPh sb="3" eb="4">
      <t>カザ</t>
    </rPh>
    <phoneticPr fontId="2"/>
  </si>
  <si>
    <t>奇勝知見のとんがり山と大桜</t>
    <rPh sb="0" eb="2">
      <t>キショウ</t>
    </rPh>
    <rPh sb="2" eb="3">
      <t>チ</t>
    </rPh>
    <rPh sb="3" eb="4">
      <t>ミ</t>
    </rPh>
    <rPh sb="9" eb="10">
      <t>ヤマ</t>
    </rPh>
    <rPh sb="11" eb="12">
      <t>オオ</t>
    </rPh>
    <rPh sb="12" eb="13">
      <t>サクラ</t>
    </rPh>
    <phoneticPr fontId="2"/>
  </si>
  <si>
    <t>円山川改修測量図</t>
    <rPh sb="0" eb="2">
      <t>マルヤマ</t>
    </rPh>
    <rPh sb="2" eb="3">
      <t>ガワ</t>
    </rPh>
    <rPh sb="3" eb="5">
      <t>カイシュウ</t>
    </rPh>
    <rPh sb="5" eb="7">
      <t>ソクリョウ</t>
    </rPh>
    <rPh sb="7" eb="8">
      <t>ズ</t>
    </rPh>
    <phoneticPr fontId="2"/>
  </si>
  <si>
    <t>平 元. 7.31</t>
    <rPh sb="0" eb="1">
      <t>ヘイ</t>
    </rPh>
    <rPh sb="2" eb="3">
      <t>ゲン</t>
    </rPh>
    <phoneticPr fontId="12"/>
  </si>
  <si>
    <t>城崎麦わら細工技術保持者</t>
    <rPh sb="0" eb="2">
      <t>キノサキ</t>
    </rPh>
    <rPh sb="2" eb="3">
      <t>ムギ</t>
    </rPh>
    <rPh sb="5" eb="7">
      <t>ザイク</t>
    </rPh>
    <rPh sb="7" eb="9">
      <t>ギジュツ</t>
    </rPh>
    <rPh sb="9" eb="11">
      <t>ホジ</t>
    </rPh>
    <rPh sb="11" eb="12">
      <t>シャ</t>
    </rPh>
    <phoneticPr fontId="2"/>
  </si>
  <si>
    <t>寺屋敷出石焼窯跡</t>
    <rPh sb="0" eb="1">
      <t>テラ</t>
    </rPh>
    <rPh sb="1" eb="3">
      <t>ヤシキ</t>
    </rPh>
    <rPh sb="3" eb="5">
      <t>イズシ</t>
    </rPh>
    <rPh sb="5" eb="6">
      <t>ヤ</t>
    </rPh>
    <rPh sb="6" eb="7">
      <t>カマ</t>
    </rPh>
    <rPh sb="7" eb="8">
      <t>アト</t>
    </rPh>
    <phoneticPr fontId="2"/>
  </si>
  <si>
    <t>出石町福住</t>
    <rPh sb="0" eb="3">
      <t>イズシチョウ</t>
    </rPh>
    <rPh sb="3" eb="5">
      <t>フクズミ</t>
    </rPh>
    <phoneticPr fontId="2"/>
  </si>
  <si>
    <t>（注2）　率については国勢調査結果及び推計人口を使用した。</t>
    <rPh sb="5" eb="6">
      <t>リツ</t>
    </rPh>
    <rPh sb="11" eb="13">
      <t>コクセイ</t>
    </rPh>
    <rPh sb="13" eb="15">
      <t>チョウサ</t>
    </rPh>
    <rPh sb="15" eb="17">
      <t>ケッカ</t>
    </rPh>
    <rPh sb="17" eb="18">
      <t>オヨ</t>
    </rPh>
    <rPh sb="19" eb="21">
      <t>スイケイ</t>
    </rPh>
    <rPh sb="21" eb="23">
      <t>ジンコウ</t>
    </rPh>
    <rPh sb="24" eb="26">
      <t>シヨウ</t>
    </rPh>
    <phoneticPr fontId="2"/>
  </si>
  <si>
    <t>A農業、林業</t>
    <rPh sb="1" eb="3">
      <t>ノウギョウ</t>
    </rPh>
    <rPh sb="4" eb="6">
      <t>リンギョウ</t>
    </rPh>
    <phoneticPr fontId="2"/>
  </si>
  <si>
    <t>　うち農業</t>
    <rPh sb="3" eb="5">
      <t>ノウギョウ</t>
    </rPh>
    <phoneticPr fontId="2"/>
  </si>
  <si>
    <t>C鉱業</t>
    <rPh sb="1" eb="3">
      <t>コウギョウ</t>
    </rPh>
    <phoneticPr fontId="2"/>
  </si>
  <si>
    <t>D建設業</t>
    <rPh sb="1" eb="4">
      <t>ケンセツギョウ</t>
    </rPh>
    <phoneticPr fontId="2"/>
  </si>
  <si>
    <t>E製造業</t>
    <rPh sb="1" eb="4">
      <t>セイゾウギョウ</t>
    </rPh>
    <phoneticPr fontId="2"/>
  </si>
  <si>
    <t>G情報通信業</t>
    <rPh sb="1" eb="3">
      <t>ジョウホウ</t>
    </rPh>
    <rPh sb="3" eb="6">
      <t>ツウシンギョウ</t>
    </rPh>
    <phoneticPr fontId="2"/>
  </si>
  <si>
    <t>H運輸業、郵便業</t>
    <rPh sb="1" eb="3">
      <t>ウンユ</t>
    </rPh>
    <rPh sb="3" eb="4">
      <t>ギョウ</t>
    </rPh>
    <rPh sb="5" eb="7">
      <t>ユウビン</t>
    </rPh>
    <rPh sb="7" eb="8">
      <t>ギョウ</t>
    </rPh>
    <phoneticPr fontId="2"/>
  </si>
  <si>
    <t>J金融・保険業</t>
    <rPh sb="1" eb="3">
      <t>キンユウ</t>
    </rPh>
    <rPh sb="4" eb="6">
      <t>ホケン</t>
    </rPh>
    <rPh sb="6" eb="7">
      <t>ギョウ</t>
    </rPh>
    <phoneticPr fontId="2"/>
  </si>
  <si>
    <t>産業</t>
    <rPh sb="0" eb="2">
      <t>サンギョウ</t>
    </rPh>
    <phoneticPr fontId="2"/>
  </si>
  <si>
    <t>芸術</t>
    <rPh sb="0" eb="2">
      <t>ゲイジュツ</t>
    </rPh>
    <phoneticPr fontId="2"/>
  </si>
  <si>
    <t>（２）就航率　　　　　　　　　　　　　　　　　　　　　　　　　　　　　　　　　　　　　　</t>
    <phoneticPr fontId="2"/>
  </si>
  <si>
    <t xml:space="preserve">                                     　　　　　　　　　　　　　　　　　　　　   </t>
    <phoneticPr fontId="2"/>
  </si>
  <si>
    <t>年  度</t>
    <phoneticPr fontId="2"/>
  </si>
  <si>
    <t>需　要　口　数</t>
    <phoneticPr fontId="2"/>
  </si>
  <si>
    <t>日高町羽尻</t>
    <rPh sb="0" eb="3">
      <t>ヒダカチョウ</t>
    </rPh>
    <rPh sb="3" eb="4">
      <t>ハ</t>
    </rPh>
    <rPh sb="4" eb="5">
      <t>シリ</t>
    </rPh>
    <phoneticPr fontId="2"/>
  </si>
  <si>
    <t>薬師如来像</t>
    <rPh sb="0" eb="2">
      <t>ヤクシ</t>
    </rPh>
    <rPh sb="2" eb="4">
      <t>ニョライ</t>
    </rPh>
    <rPh sb="4" eb="5">
      <t>ゾウ</t>
    </rPh>
    <phoneticPr fontId="2"/>
  </si>
  <si>
    <t>昭 58. 3.28</t>
    <rPh sb="0" eb="1">
      <t>ショウ</t>
    </rPh>
    <phoneticPr fontId="2"/>
  </si>
  <si>
    <t>一石六地蔵</t>
    <rPh sb="0" eb="2">
      <t>イッセキ</t>
    </rPh>
    <rPh sb="2" eb="5">
      <t>ロクジゾウ</t>
    </rPh>
    <phoneticPr fontId="2"/>
  </si>
  <si>
    <t>中学校</t>
    <phoneticPr fontId="2"/>
  </si>
  <si>
    <t>神美</t>
    <rPh sb="0" eb="1">
      <t>カミ</t>
    </rPh>
    <rPh sb="1" eb="2">
      <t>ビ</t>
    </rPh>
    <phoneticPr fontId="2"/>
  </si>
  <si>
    <t>合橋</t>
    <rPh sb="0" eb="1">
      <t>ア</t>
    </rPh>
    <rPh sb="1" eb="2">
      <t>ハシ</t>
    </rPh>
    <phoneticPr fontId="2"/>
  </si>
  <si>
    <t>高橋</t>
    <rPh sb="0" eb="2">
      <t>タカハシ</t>
    </rPh>
    <phoneticPr fontId="2"/>
  </si>
  <si>
    <t>平 14. 1.28</t>
    <rPh sb="0" eb="1">
      <t>ヘイ</t>
    </rPh>
    <phoneticPr fontId="2"/>
  </si>
  <si>
    <t>種　　　　　　別</t>
  </si>
  <si>
    <t>(注）　合併前の数値は、旧市及び町外への移動のため、現豊岡市間の移動数を含んでいる。</t>
    <rPh sb="1" eb="2">
      <t>チュウ</t>
    </rPh>
    <rPh sb="4" eb="6">
      <t>ガッペイ</t>
    </rPh>
    <rPh sb="6" eb="7">
      <t>マエ</t>
    </rPh>
    <rPh sb="8" eb="10">
      <t>スウチ</t>
    </rPh>
    <rPh sb="12" eb="13">
      <t>キュウ</t>
    </rPh>
    <rPh sb="13" eb="14">
      <t>シ</t>
    </rPh>
    <rPh sb="14" eb="15">
      <t>オヨ</t>
    </rPh>
    <rPh sb="16" eb="18">
      <t>チョウガイ</t>
    </rPh>
    <rPh sb="20" eb="22">
      <t>イドウ</t>
    </rPh>
    <rPh sb="26" eb="27">
      <t>ウツツ</t>
    </rPh>
    <rPh sb="27" eb="30">
      <t>トヨオカシ</t>
    </rPh>
    <rPh sb="30" eb="31">
      <t>アイダ</t>
    </rPh>
    <rPh sb="32" eb="35">
      <t>イドウスウ</t>
    </rPh>
    <rPh sb="36" eb="37">
      <t>フク</t>
    </rPh>
    <phoneticPr fontId="2"/>
  </si>
  <si>
    <t>年</t>
    <rPh sb="0" eb="1">
      <t>トシ</t>
    </rPh>
    <phoneticPr fontId="2"/>
  </si>
  <si>
    <t>サービス業（他に分類されないもの）</t>
    <rPh sb="4" eb="5">
      <t>ギョウ</t>
    </rPh>
    <rPh sb="6" eb="7">
      <t>ホカ</t>
    </rPh>
    <rPh sb="8" eb="10">
      <t>ブンルイ</t>
    </rPh>
    <phoneticPr fontId="2"/>
  </si>
  <si>
    <t>２４点</t>
    <rPh sb="2" eb="3">
      <t>テン</t>
    </rPh>
    <phoneticPr fontId="2"/>
  </si>
  <si>
    <t>経典輪蔵（転輪経蔵）</t>
    <rPh sb="0" eb="2">
      <t>キョウテン</t>
    </rPh>
    <rPh sb="2" eb="3">
      <t>リン</t>
    </rPh>
    <rPh sb="3" eb="4">
      <t>クラ</t>
    </rPh>
    <rPh sb="5" eb="6">
      <t>テン</t>
    </rPh>
    <rPh sb="6" eb="7">
      <t>リン</t>
    </rPh>
    <rPh sb="7" eb="9">
      <t>キョウゾウ</t>
    </rPh>
    <phoneticPr fontId="2"/>
  </si>
  <si>
    <t>沢庵和尚夢見の鐘</t>
    <rPh sb="0" eb="2">
      <t>タクアン</t>
    </rPh>
    <rPh sb="2" eb="4">
      <t>オショウ</t>
    </rPh>
    <rPh sb="4" eb="6">
      <t>ユメミ</t>
    </rPh>
    <rPh sb="7" eb="8">
      <t>カネ</t>
    </rPh>
    <phoneticPr fontId="2"/>
  </si>
  <si>
    <t>供用開始（処理）区域内</t>
    <phoneticPr fontId="2"/>
  </si>
  <si>
    <t>豊岡市日高町祢布920番地</t>
    <rPh sb="0" eb="3">
      <t>トヨオカシ</t>
    </rPh>
    <rPh sb="3" eb="6">
      <t>ヒダカマチ</t>
    </rPh>
    <rPh sb="6" eb="7">
      <t>ネ</t>
    </rPh>
    <rPh sb="7" eb="8">
      <t>ヌノ</t>
    </rPh>
    <rPh sb="11" eb="13">
      <t>バンチ</t>
    </rPh>
    <phoneticPr fontId="2"/>
  </si>
  <si>
    <t>住区基幹公園</t>
    <rPh sb="0" eb="1">
      <t>ジュウ</t>
    </rPh>
    <rPh sb="1" eb="2">
      <t>ク</t>
    </rPh>
    <rPh sb="2" eb="4">
      <t>キカン</t>
    </rPh>
    <rPh sb="4" eb="6">
      <t>コウエン</t>
    </rPh>
    <phoneticPr fontId="2"/>
  </si>
  <si>
    <t>後村上天皇綸旨</t>
    <rPh sb="0" eb="1">
      <t>ゴ</t>
    </rPh>
    <rPh sb="1" eb="3">
      <t>ムラカミ</t>
    </rPh>
    <rPh sb="3" eb="5">
      <t>テンノウ</t>
    </rPh>
    <rPh sb="5" eb="7">
      <t>リンジ</t>
    </rPh>
    <phoneticPr fontId="2"/>
  </si>
  <si>
    <t>１葉</t>
    <rPh sb="1" eb="2">
      <t>ハ</t>
    </rPh>
    <phoneticPr fontId="2"/>
  </si>
  <si>
    <t>蓮華王院院宣</t>
    <rPh sb="0" eb="2">
      <t>レンゲ</t>
    </rPh>
    <rPh sb="2" eb="3">
      <t>オウ</t>
    </rPh>
    <rPh sb="3" eb="4">
      <t>イン</t>
    </rPh>
    <rPh sb="4" eb="6">
      <t>インゼン</t>
    </rPh>
    <phoneticPr fontId="2"/>
  </si>
  <si>
    <t>豊岡市中央町2番4号</t>
    <rPh sb="0" eb="3">
      <t>トヨオカシ</t>
    </rPh>
    <rPh sb="3" eb="5">
      <t>チュウオウ</t>
    </rPh>
    <rPh sb="5" eb="6">
      <t>マチ</t>
    </rPh>
    <rPh sb="7" eb="8">
      <t>バン</t>
    </rPh>
    <rPh sb="9" eb="10">
      <t>ゴウ</t>
    </rPh>
    <phoneticPr fontId="2"/>
  </si>
  <si>
    <t>30～50ｔ</t>
  </si>
  <si>
    <t>50～100ｔ</t>
  </si>
  <si>
    <t>（単位：ｔ・万円）</t>
  </si>
  <si>
    <t>カニ</t>
  </si>
  <si>
    <t>ニギス</t>
  </si>
  <si>
    <t>カレイ</t>
  </si>
  <si>
    <t>タイ</t>
  </si>
  <si>
    <t>ハタハタ</t>
  </si>
  <si>
    <t>貝類</t>
  </si>
  <si>
    <t>販売額</t>
  </si>
  <si>
    <t>沖合底引き網</t>
  </si>
  <si>
    <t>沖合いか釣</t>
  </si>
  <si>
    <t>沿岸いか釣</t>
  </si>
  <si>
    <t>一 本 釣</t>
  </si>
  <si>
    <t>そ の 他</t>
  </si>
  <si>
    <t>数 量</t>
  </si>
  <si>
    <t>数量</t>
  </si>
  <si>
    <t>金額</t>
  </si>
  <si>
    <t>金 額</t>
  </si>
  <si>
    <t>Ⅴ　農林・水産養殖業</t>
    <rPh sb="2" eb="4">
      <t>ノウリン</t>
    </rPh>
    <rPh sb="5" eb="7">
      <t>スイサン</t>
    </rPh>
    <rPh sb="7" eb="9">
      <t>ヨウショク</t>
    </rPh>
    <rPh sb="9" eb="10">
      <t>ギョウ</t>
    </rPh>
    <phoneticPr fontId="2"/>
  </si>
  <si>
    <t>資料：消防本部</t>
    <rPh sb="0" eb="2">
      <t>シリョウ</t>
    </rPh>
    <rPh sb="3" eb="5">
      <t>ショウボウ</t>
    </rPh>
    <rPh sb="5" eb="7">
      <t>ホンブ</t>
    </rPh>
    <phoneticPr fontId="2"/>
  </si>
  <si>
    <t>1  医療施設（各年１０月１日現在）</t>
    <rPh sb="8" eb="10">
      <t>カクネン</t>
    </rPh>
    <rPh sb="12" eb="13">
      <t>ガツ</t>
    </rPh>
    <rPh sb="14" eb="15">
      <t>ニチ</t>
    </rPh>
    <rPh sb="15" eb="17">
      <t>ゲンザイ</t>
    </rPh>
    <phoneticPr fontId="2"/>
  </si>
  <si>
    <t>　　平成 ２年</t>
    <rPh sb="2" eb="4">
      <t>ヘイセイ</t>
    </rPh>
    <phoneticPr fontId="2"/>
  </si>
  <si>
    <t>二輪</t>
    <phoneticPr fontId="2"/>
  </si>
  <si>
    <t>自転車</t>
    <phoneticPr fontId="2"/>
  </si>
  <si>
    <t>歩行者</t>
    <phoneticPr fontId="2"/>
  </si>
  <si>
    <t>そ の 他</t>
    <phoneticPr fontId="2"/>
  </si>
  <si>
    <t>未舗装</t>
  </si>
  <si>
    <t>割合</t>
  </si>
  <si>
    <t>箇所数</t>
  </si>
  <si>
    <t>市道</t>
  </si>
  <si>
    <t xml:space="preserve"> 区 分</t>
  </si>
  <si>
    <t>永　　久　　橋</t>
  </si>
  <si>
    <t>木　　　　橋</t>
  </si>
  <si>
    <t>適用</t>
    <phoneticPr fontId="2"/>
  </si>
  <si>
    <t>組合数</t>
    <phoneticPr fontId="2"/>
  </si>
  <si>
    <t>妙経寺の題目印塔</t>
    <rPh sb="0" eb="1">
      <t>ミョウ</t>
    </rPh>
    <rPh sb="1" eb="2">
      <t>キョウ</t>
    </rPh>
    <rPh sb="2" eb="3">
      <t>テラ</t>
    </rPh>
    <rPh sb="4" eb="6">
      <t>ダイモク</t>
    </rPh>
    <rPh sb="6" eb="7">
      <t>ジルシ</t>
    </rPh>
    <rPh sb="7" eb="8">
      <t>トウ</t>
    </rPh>
    <phoneticPr fontId="2"/>
  </si>
  <si>
    <t>昭 50. 3. 1</t>
    <rPh sb="0" eb="1">
      <t>アキラ</t>
    </rPh>
    <phoneticPr fontId="12"/>
  </si>
  <si>
    <t>クリーニング所</t>
    <rPh sb="6" eb="7">
      <t>ショ</t>
    </rPh>
    <phoneticPr fontId="2"/>
  </si>
  <si>
    <t>温泉寺多宝塔</t>
    <rPh sb="0" eb="2">
      <t>オンセン</t>
    </rPh>
    <rPh sb="2" eb="3">
      <t>ジ</t>
    </rPh>
    <rPh sb="3" eb="4">
      <t>タ</t>
    </rPh>
    <rPh sb="4" eb="5">
      <t>タカラ</t>
    </rPh>
    <rPh sb="5" eb="6">
      <t>トウ</t>
    </rPh>
    <phoneticPr fontId="12"/>
  </si>
  <si>
    <t>昭 56. 3. 6</t>
    <rPh sb="0" eb="1">
      <t>ショウ</t>
    </rPh>
    <phoneticPr fontId="2"/>
  </si>
  <si>
    <t>宝篋印塔</t>
    <rPh sb="0" eb="4">
      <t>ホウキョウイントウ</t>
    </rPh>
    <phoneticPr fontId="2"/>
  </si>
  <si>
    <t>８基</t>
    <rPh sb="1" eb="2">
      <t>キ</t>
    </rPh>
    <phoneticPr fontId="2"/>
  </si>
  <si>
    <t>長楽寺薬師堂</t>
    <rPh sb="0" eb="1">
      <t>チョウ</t>
    </rPh>
    <rPh sb="1" eb="2">
      <t>ラク</t>
    </rPh>
    <rPh sb="2" eb="3">
      <t>テラ</t>
    </rPh>
    <rPh sb="3" eb="6">
      <t>ヤクシドウ</t>
    </rPh>
    <phoneticPr fontId="2"/>
  </si>
  <si>
    <t>（１）豊岡総合スポーツセンター</t>
    <rPh sb="3" eb="5">
      <t>トヨオカ</t>
    </rPh>
    <rPh sb="5" eb="7">
      <t>ソウゴウ</t>
    </rPh>
    <phoneticPr fontId="2"/>
  </si>
  <si>
    <t>医　師</t>
  </si>
  <si>
    <t>薬剤師</t>
  </si>
  <si>
    <t>心疾患</t>
  </si>
  <si>
    <t>脳血管疾患</t>
  </si>
  <si>
    <t>肺炎</t>
  </si>
  <si>
    <t>不慮の事故</t>
  </si>
  <si>
    <t>老衰</t>
  </si>
  <si>
    <t>糖尿病</t>
  </si>
  <si>
    <t>昭 57. 4.26</t>
    <rPh sb="0" eb="1">
      <t>ショウ</t>
    </rPh>
    <phoneticPr fontId="2"/>
  </si>
  <si>
    <t>（注2）　銀行には、信託銀行を含む。</t>
    <rPh sb="5" eb="7">
      <t>ギンコウ</t>
    </rPh>
    <rPh sb="10" eb="12">
      <t>シンタク</t>
    </rPh>
    <rPh sb="12" eb="14">
      <t>ギンコウ</t>
    </rPh>
    <rPh sb="15" eb="16">
      <t>フク</t>
    </rPh>
    <phoneticPr fontId="2"/>
  </si>
  <si>
    <t>船舶</t>
    <rPh sb="0" eb="2">
      <t>センパク</t>
    </rPh>
    <phoneticPr fontId="2"/>
  </si>
  <si>
    <t>火入れ</t>
    <rPh sb="0" eb="2">
      <t>ヒイ</t>
    </rPh>
    <phoneticPr fontId="2"/>
  </si>
  <si>
    <t>放火（疑い含）</t>
    <rPh sb="3" eb="4">
      <t>ウタガ</t>
    </rPh>
    <rPh sb="5" eb="6">
      <t>フク</t>
    </rPh>
    <phoneticPr fontId="2"/>
  </si>
  <si>
    <t>広ぼう</t>
    <rPh sb="0" eb="1">
      <t>ヒロ</t>
    </rPh>
    <phoneticPr fontId="2"/>
  </si>
  <si>
    <t>海抜</t>
    <rPh sb="0" eb="2">
      <t>カイバツ</t>
    </rPh>
    <phoneticPr fontId="2"/>
  </si>
  <si>
    <t>所在地</t>
    <rPh sb="0" eb="3">
      <t>ショザイチ</t>
    </rPh>
    <phoneticPr fontId="2"/>
  </si>
  <si>
    <t>東経</t>
    <rPh sb="0" eb="2">
      <t>トウケイ</t>
    </rPh>
    <phoneticPr fontId="2"/>
  </si>
  <si>
    <t>北緯</t>
    <rPh sb="0" eb="2">
      <t>ホクイ</t>
    </rPh>
    <phoneticPr fontId="2"/>
  </si>
  <si>
    <t>東西</t>
    <rPh sb="0" eb="2">
      <t>トウザイ</t>
    </rPh>
    <phoneticPr fontId="2"/>
  </si>
  <si>
    <t>南北</t>
    <rPh sb="0" eb="2">
      <t>ナンボク</t>
    </rPh>
    <phoneticPr fontId="2"/>
  </si>
  <si>
    <t>伊丹市</t>
  </si>
  <si>
    <t>相生市</t>
  </si>
  <si>
    <t>建設業</t>
    <rPh sb="0" eb="3">
      <t>ケンセツギョウ</t>
    </rPh>
    <phoneticPr fontId="2"/>
  </si>
  <si>
    <t>0～6歳</t>
    <rPh sb="3" eb="4">
      <t>サイ</t>
    </rPh>
    <phoneticPr fontId="2"/>
  </si>
  <si>
    <t>小学生</t>
    <rPh sb="0" eb="3">
      <t>ショウガクセイ</t>
    </rPh>
    <phoneticPr fontId="2"/>
  </si>
  <si>
    <t>中学生</t>
    <rPh sb="0" eb="3">
      <t>チュウガクセイ</t>
    </rPh>
    <phoneticPr fontId="2"/>
  </si>
  <si>
    <t>高校生</t>
    <rPh sb="0" eb="3">
      <t>コウコウセイ</t>
    </rPh>
    <phoneticPr fontId="2"/>
  </si>
  <si>
    <t>19～22歳</t>
    <rPh sb="5" eb="6">
      <t>サイ</t>
    </rPh>
    <phoneticPr fontId="2"/>
  </si>
  <si>
    <t>一般</t>
    <rPh sb="0" eb="2">
      <t>イッパン</t>
    </rPh>
    <phoneticPr fontId="2"/>
  </si>
  <si>
    <t>市役所名称</t>
    <rPh sb="0" eb="3">
      <t>シヤクショ</t>
    </rPh>
    <rPh sb="3" eb="5">
      <t>メイショウ</t>
    </rPh>
    <phoneticPr fontId="2"/>
  </si>
  <si>
    <t>市役所の位置</t>
    <rPh sb="0" eb="3">
      <t>シヤクショ</t>
    </rPh>
    <rPh sb="4" eb="6">
      <t>イチ</t>
    </rPh>
    <phoneticPr fontId="2"/>
  </si>
  <si>
    <t>　　人口（人）</t>
    <phoneticPr fontId="2"/>
  </si>
  <si>
    <t>区　分</t>
    <phoneticPr fontId="2"/>
  </si>
  <si>
    <t xml:space="preserve">（注1）　舗装率は実延長に対する舗装延長の割合である。　　　　 　　      </t>
    <phoneticPr fontId="2"/>
  </si>
  <si>
    <t>（注2）　歩道設置割合は実延長に対する歩道延長の割合である。</t>
    <phoneticPr fontId="2"/>
  </si>
  <si>
    <t>面積（㎡）</t>
    <phoneticPr fontId="2"/>
  </si>
  <si>
    <t>（ｈａ）</t>
    <phoneticPr fontId="2"/>
  </si>
  <si>
    <t>（ｈａ）</t>
    <phoneticPr fontId="2"/>
  </si>
  <si>
    <t>（㎡）</t>
    <phoneticPr fontId="2"/>
  </si>
  <si>
    <t>市議会議員選挙</t>
    <rPh sb="0" eb="1">
      <t>シ</t>
    </rPh>
    <rPh sb="1" eb="3">
      <t>ギカイ</t>
    </rPh>
    <rPh sb="3" eb="5">
      <t>ギイン</t>
    </rPh>
    <rPh sb="5" eb="7">
      <t>センキョ</t>
    </rPh>
    <phoneticPr fontId="9"/>
  </si>
  <si>
    <t>（単位：円）</t>
  </si>
  <si>
    <t>交通安全対策特別交付金</t>
  </si>
  <si>
    <t>議会費</t>
  </si>
  <si>
    <t>総務費</t>
  </si>
  <si>
    <t>民生費</t>
  </si>
  <si>
    <t>衛生費</t>
  </si>
  <si>
    <t>労働費</t>
  </si>
  <si>
    <t>農林水産業費</t>
  </si>
  <si>
    <t>宝篋印塔「伝田結庄是義供養塔」</t>
    <rPh sb="0" eb="1">
      <t>タカラ</t>
    </rPh>
    <rPh sb="1" eb="2">
      <t>キョウ</t>
    </rPh>
    <rPh sb="2" eb="3">
      <t>イン</t>
    </rPh>
    <rPh sb="3" eb="4">
      <t>トウ</t>
    </rPh>
    <rPh sb="5" eb="6">
      <t>デン</t>
    </rPh>
    <rPh sb="6" eb="7">
      <t>タ</t>
    </rPh>
    <rPh sb="7" eb="8">
      <t>ムスブ</t>
    </rPh>
    <rPh sb="8" eb="9">
      <t>ショウ</t>
    </rPh>
    <rPh sb="9" eb="11">
      <t>コレギ</t>
    </rPh>
    <rPh sb="11" eb="13">
      <t>クヨウ</t>
    </rPh>
    <rPh sb="13" eb="14">
      <t>トウ</t>
    </rPh>
    <phoneticPr fontId="2"/>
  </si>
  <si>
    <t>日撫</t>
    <rPh sb="0" eb="2">
      <t>ヒナド</t>
    </rPh>
    <phoneticPr fontId="2"/>
  </si>
  <si>
    <t>家老屋敷及び長屋門</t>
    <rPh sb="0" eb="2">
      <t>カロウ</t>
    </rPh>
    <rPh sb="2" eb="4">
      <t>ヤシキ</t>
    </rPh>
    <rPh sb="4" eb="5">
      <t>オヨ</t>
    </rPh>
    <rPh sb="6" eb="8">
      <t>ナガヤ</t>
    </rPh>
    <rPh sb="8" eb="9">
      <t>モン</t>
    </rPh>
    <phoneticPr fontId="2"/>
  </si>
  <si>
    <t>茶臼山古墳</t>
    <rPh sb="0" eb="3">
      <t>チャウスヤマ</t>
    </rPh>
    <rPh sb="3" eb="5">
      <t>コフン</t>
    </rPh>
    <phoneticPr fontId="2"/>
  </si>
  <si>
    <t>資料の寄贈・寄託（点）</t>
    <rPh sb="9" eb="10">
      <t>テン</t>
    </rPh>
    <phoneticPr fontId="2"/>
  </si>
  <si>
    <t>給水戸数（世帯）</t>
    <rPh sb="5" eb="7">
      <t>セタイ</t>
    </rPh>
    <phoneticPr fontId="2"/>
  </si>
  <si>
    <t>資料：水道課</t>
    <rPh sb="3" eb="5">
      <t>スイドウ</t>
    </rPh>
    <phoneticPr fontId="2"/>
  </si>
  <si>
    <t>市税</t>
    <rPh sb="0" eb="2">
      <t>シゼイ</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</si>
  <si>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</si>
  <si>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</si>
  <si>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葬 祭</t>
  </si>
  <si>
    <t>紙製容器包装</t>
    <rPh sb="0" eb="2">
      <t>カミセイ</t>
    </rPh>
    <rPh sb="2" eb="4">
      <t>ヨウキ</t>
    </rPh>
    <rPh sb="4" eb="6">
      <t>ホウソウ</t>
    </rPh>
    <phoneticPr fontId="2"/>
  </si>
  <si>
    <t>昭 45. 4.17</t>
    <rPh sb="0" eb="1">
      <t>ショウ</t>
    </rPh>
    <phoneticPr fontId="2"/>
  </si>
  <si>
    <t>商業用</t>
    <rPh sb="0" eb="3">
      <t>ショウギョウヨウ</t>
    </rPh>
    <phoneticPr fontId="2"/>
  </si>
  <si>
    <t>工業用</t>
    <rPh sb="0" eb="3">
      <t>コウギョウヨウ</t>
    </rPh>
    <phoneticPr fontId="2"/>
  </si>
  <si>
    <t>(注)  非課税車を含む。</t>
    <phoneticPr fontId="2"/>
  </si>
  <si>
    <t>霊苑事業</t>
    <rPh sb="0" eb="1">
      <t>レイ</t>
    </rPh>
    <rPh sb="1" eb="2">
      <t>ソノ</t>
    </rPh>
    <rPh sb="2" eb="4">
      <t>ジギョウ</t>
    </rPh>
    <phoneticPr fontId="2"/>
  </si>
  <si>
    <t>日高町万劫</t>
    <rPh sb="0" eb="3">
      <t>ヒダカチョウ</t>
    </rPh>
    <rPh sb="3" eb="4">
      <t>マン</t>
    </rPh>
    <rPh sb="4" eb="5">
      <t>ゴウ</t>
    </rPh>
    <phoneticPr fontId="2"/>
  </si>
  <si>
    <t>平  5. 9.16</t>
    <rPh sb="0" eb="1">
      <t>ヘイ</t>
    </rPh>
    <phoneticPr fontId="2"/>
  </si>
  <si>
    <t>石部神社の大ケヤキ</t>
    <rPh sb="0" eb="2">
      <t>イシベ</t>
    </rPh>
    <rPh sb="2" eb="4">
      <t>ジンジャ</t>
    </rPh>
    <rPh sb="5" eb="6">
      <t>オオ</t>
    </rPh>
    <phoneticPr fontId="2"/>
  </si>
  <si>
    <t>説法杉</t>
    <rPh sb="0" eb="2">
      <t>セッポウ</t>
    </rPh>
    <rPh sb="2" eb="3">
      <t>スギ</t>
    </rPh>
    <phoneticPr fontId="2"/>
  </si>
  <si>
    <t>清竜の滝</t>
    <rPh sb="0" eb="1">
      <t>キヨシ</t>
    </rPh>
    <rPh sb="1" eb="2">
      <t>リュウ</t>
    </rPh>
    <rPh sb="3" eb="4">
      <t>タキ</t>
    </rPh>
    <phoneticPr fontId="2"/>
  </si>
  <si>
    <t>但東町西谷</t>
    <rPh sb="0" eb="3">
      <t>タントウチョウ</t>
    </rPh>
    <rPh sb="3" eb="5">
      <t>ニシタニ</t>
    </rPh>
    <phoneticPr fontId="2"/>
  </si>
  <si>
    <t>大師山巨石群</t>
    <rPh sb="0" eb="2">
      <t>ダイシ</t>
    </rPh>
    <rPh sb="2" eb="3">
      <t>ヤマ</t>
    </rPh>
    <rPh sb="3" eb="5">
      <t>キョセキ</t>
    </rPh>
    <rPh sb="5" eb="6">
      <t>グン</t>
    </rPh>
    <phoneticPr fontId="2"/>
  </si>
  <si>
    <t>訪問看護</t>
    <rPh sb="0" eb="2">
      <t>ホウモン</t>
    </rPh>
    <rPh sb="2" eb="4">
      <t>カンゴ</t>
    </rPh>
    <phoneticPr fontId="2"/>
  </si>
  <si>
    <t>葬祭費</t>
    <rPh sb="2" eb="3">
      <t>ヒ</t>
    </rPh>
    <phoneticPr fontId="2"/>
  </si>
  <si>
    <t>１教員
当り
児童数</t>
    <rPh sb="7" eb="9">
      <t>ジドウ</t>
    </rPh>
    <rPh sb="9" eb="10">
      <t>スウ</t>
    </rPh>
    <phoneticPr fontId="2"/>
  </si>
  <si>
    <t>総数</t>
    <phoneticPr fontId="2"/>
  </si>
  <si>
    <t>進学者</t>
    <rPh sb="0" eb="3">
      <t>シンガクシャ</t>
    </rPh>
    <phoneticPr fontId="2"/>
  </si>
  <si>
    <t>合　　　　　　計</t>
  </si>
  <si>
    <t>定　期</t>
  </si>
  <si>
    <t>定期外</t>
  </si>
  <si>
    <t>普　　通　　自　　動　　車</t>
  </si>
  <si>
    <t>小　型　自　動　車</t>
  </si>
  <si>
    <t>特殊車</t>
  </si>
  <si>
    <t>乗用車</t>
  </si>
  <si>
    <t>トラック</t>
  </si>
  <si>
    <t>バス</t>
  </si>
  <si>
    <t>松平定信筆横額</t>
    <rPh sb="0" eb="2">
      <t>マツダイラ</t>
    </rPh>
    <rPh sb="2" eb="4">
      <t>サダノブ</t>
    </rPh>
    <rPh sb="4" eb="5">
      <t>ヒツ</t>
    </rPh>
    <rPh sb="5" eb="6">
      <t>ヨコ</t>
    </rPh>
    <rPh sb="6" eb="7">
      <t>ガク</t>
    </rPh>
    <phoneticPr fontId="2"/>
  </si>
  <si>
    <t>東郷平八郎筆横額</t>
    <rPh sb="0" eb="2">
      <t>トウゴウ</t>
    </rPh>
    <rPh sb="2" eb="5">
      <t>ヘイハチロウ</t>
    </rPh>
    <rPh sb="5" eb="6">
      <t>ヒツ</t>
    </rPh>
    <rPh sb="6" eb="7">
      <t>ヨコ</t>
    </rPh>
    <rPh sb="7" eb="8">
      <t>ガク</t>
    </rPh>
    <phoneticPr fontId="2"/>
  </si>
  <si>
    <t>長期入院</t>
    <rPh sb="0" eb="2">
      <t>チョウキ</t>
    </rPh>
    <rPh sb="2" eb="4">
      <t>ニュウイン</t>
    </rPh>
    <phoneticPr fontId="2"/>
  </si>
  <si>
    <t>県費入所</t>
    <rPh sb="0" eb="2">
      <t>ケンピ</t>
    </rPh>
    <rPh sb="2" eb="4">
      <t>ニュウショ</t>
    </rPh>
    <phoneticPr fontId="2"/>
  </si>
  <si>
    <t>県費入院</t>
    <rPh sb="2" eb="4">
      <t>ニュウイン</t>
    </rPh>
    <phoneticPr fontId="2"/>
  </si>
  <si>
    <t>視覚
障害</t>
    <rPh sb="3" eb="5">
      <t>ショウガイ</t>
    </rPh>
    <phoneticPr fontId="2"/>
  </si>
  <si>
    <t>音声機能障害</t>
    <rPh sb="2" eb="4">
      <t>キノウ</t>
    </rPh>
    <rPh sb="4" eb="6">
      <t>ショウガイ</t>
    </rPh>
    <phoneticPr fontId="2"/>
  </si>
  <si>
    <t>肢体不自由者</t>
    <rPh sb="2" eb="5">
      <t>フジユウ</t>
    </rPh>
    <rPh sb="5" eb="6">
      <t>シャ</t>
    </rPh>
    <phoneticPr fontId="2"/>
  </si>
  <si>
    <t>内部
障害</t>
    <rPh sb="0" eb="2">
      <t>ナイブ</t>
    </rPh>
    <rPh sb="3" eb="5">
      <t>ショウガイ</t>
    </rPh>
    <phoneticPr fontId="2"/>
  </si>
  <si>
    <t>但東町出合市場</t>
    <rPh sb="0" eb="3">
      <t>タントウチョウ</t>
    </rPh>
    <rPh sb="3" eb="7">
      <t>デアイイチバ</t>
    </rPh>
    <phoneticPr fontId="2"/>
  </si>
  <si>
    <t>但東町相田</t>
    <rPh sb="0" eb="3">
      <t>タントウチョウ</t>
    </rPh>
    <rPh sb="3" eb="5">
      <t>アイダ</t>
    </rPh>
    <phoneticPr fontId="2"/>
  </si>
  <si>
    <t>久畑関所跡</t>
    <rPh sb="0" eb="1">
      <t>ヒサ</t>
    </rPh>
    <rPh sb="1" eb="2">
      <t>ハタケ</t>
    </rPh>
    <rPh sb="2" eb="4">
      <t>セキショ</t>
    </rPh>
    <rPh sb="4" eb="5">
      <t>アト</t>
    </rPh>
    <phoneticPr fontId="2"/>
  </si>
  <si>
    <t>但東町久畑</t>
    <rPh sb="0" eb="3">
      <t>タントウチョウ</t>
    </rPh>
    <rPh sb="3" eb="4">
      <t>ク</t>
    </rPh>
    <rPh sb="4" eb="5">
      <t>ハタケ</t>
    </rPh>
    <phoneticPr fontId="2"/>
  </si>
  <si>
    <t>大岡畔・わら谷</t>
    <rPh sb="0" eb="2">
      <t>オオオカ</t>
    </rPh>
    <rPh sb="2" eb="3">
      <t>ハン</t>
    </rPh>
    <rPh sb="6" eb="7">
      <t>タニ</t>
    </rPh>
    <phoneticPr fontId="2"/>
  </si>
  <si>
    <t>但東町西野々</t>
    <rPh sb="0" eb="3">
      <t>タントウチョウ</t>
    </rPh>
    <rPh sb="3" eb="5">
      <t>ニシノ</t>
    </rPh>
    <phoneticPr fontId="2"/>
  </si>
  <si>
    <t>奥藤古墳</t>
    <rPh sb="0" eb="1">
      <t>オク</t>
    </rPh>
    <rPh sb="1" eb="2">
      <t>フジ</t>
    </rPh>
    <rPh sb="2" eb="4">
      <t>コフン</t>
    </rPh>
    <phoneticPr fontId="2"/>
  </si>
  <si>
    <t>佐田古墳</t>
    <rPh sb="0" eb="2">
      <t>サダ</t>
    </rPh>
    <rPh sb="2" eb="4">
      <t>コフン</t>
    </rPh>
    <phoneticPr fontId="2"/>
  </si>
  <si>
    <t>栗尾古墳</t>
    <rPh sb="0" eb="1">
      <t>クリ</t>
    </rPh>
    <rPh sb="1" eb="2">
      <t>オ</t>
    </rPh>
    <rPh sb="2" eb="4">
      <t>コフン</t>
    </rPh>
    <phoneticPr fontId="2"/>
  </si>
  <si>
    <t>但東町栗尾</t>
    <rPh sb="0" eb="3">
      <t>タントウチョウ</t>
    </rPh>
    <rPh sb="3" eb="4">
      <t>クリ</t>
    </rPh>
    <rPh sb="4" eb="5">
      <t>オ</t>
    </rPh>
    <phoneticPr fontId="2"/>
  </si>
  <si>
    <t>現金給与総額</t>
    <rPh sb="0" eb="2">
      <t>ゲンキン</t>
    </rPh>
    <rPh sb="2" eb="4">
      <t>キュウヨ</t>
    </rPh>
    <rPh sb="4" eb="6">
      <t>ソウガク</t>
    </rPh>
    <phoneticPr fontId="2"/>
  </si>
  <si>
    <t>原材料使用額等</t>
    <rPh sb="0" eb="3">
      <t>ゲンザイリョウ</t>
    </rPh>
    <rPh sb="3" eb="5">
      <t>シヨウ</t>
    </rPh>
    <rPh sb="5" eb="6">
      <t>ガク</t>
    </rPh>
    <rPh sb="6" eb="7">
      <t>トウ</t>
    </rPh>
    <phoneticPr fontId="2"/>
  </si>
  <si>
    <t>楽屋・練習室・リハーサル室</t>
    <rPh sb="0" eb="2">
      <t>ガクヤ</t>
    </rPh>
    <rPh sb="3" eb="6">
      <t>レンシュウシツ</t>
    </rPh>
    <rPh sb="12" eb="13">
      <t>シツ</t>
    </rPh>
    <phoneticPr fontId="2"/>
  </si>
  <si>
    <t>市民活動室</t>
    <rPh sb="0" eb="2">
      <t>シミン</t>
    </rPh>
    <rPh sb="2" eb="4">
      <t>カツドウ</t>
    </rPh>
    <rPh sb="4" eb="5">
      <t>シツ</t>
    </rPh>
    <phoneticPr fontId="2"/>
  </si>
  <si>
    <t>ふれあい広場</t>
    <rPh sb="4" eb="6">
      <t>ヒロバ</t>
    </rPh>
    <phoneticPr fontId="2"/>
  </si>
  <si>
    <t>子育て学習室</t>
    <rPh sb="0" eb="2">
      <t>コソダ</t>
    </rPh>
    <rPh sb="3" eb="6">
      <t>ガクシュウシツ</t>
    </rPh>
    <phoneticPr fontId="2"/>
  </si>
  <si>
    <t>昭 60. 3.30</t>
    <rPh sb="0" eb="1">
      <t>ショウ</t>
    </rPh>
    <phoneticPr fontId="2"/>
  </si>
  <si>
    <t>羽柴秀長鮎漁免状</t>
    <rPh sb="0" eb="2">
      <t>ハシバ</t>
    </rPh>
    <rPh sb="2" eb="3">
      <t>ヒデ</t>
    </rPh>
    <rPh sb="3" eb="4">
      <t>ナガ</t>
    </rPh>
    <rPh sb="4" eb="5">
      <t>アユ</t>
    </rPh>
    <rPh sb="5" eb="6">
      <t>リョウ</t>
    </rPh>
    <rPh sb="6" eb="8">
      <t>メンジョウ</t>
    </rPh>
    <phoneticPr fontId="2"/>
  </si>
  <si>
    <t>前野長泰判物</t>
    <rPh sb="0" eb="2">
      <t>マエノ</t>
    </rPh>
    <rPh sb="2" eb="3">
      <t>ナガ</t>
    </rPh>
    <rPh sb="3" eb="4">
      <t>タイ</t>
    </rPh>
    <rPh sb="4" eb="5">
      <t>ハン</t>
    </rPh>
    <rPh sb="5" eb="6">
      <t>モノ</t>
    </rPh>
    <phoneticPr fontId="2"/>
  </si>
  <si>
    <t>日高町浅倉</t>
    <rPh sb="0" eb="3">
      <t>ヒダカチョウ</t>
    </rPh>
    <rPh sb="3" eb="5">
      <t>アサクラ</t>
    </rPh>
    <phoneticPr fontId="2"/>
  </si>
  <si>
    <t>悦岩道号記</t>
    <rPh sb="0" eb="1">
      <t>エツ</t>
    </rPh>
    <rPh sb="1" eb="2">
      <t>イワ</t>
    </rPh>
    <rPh sb="2" eb="3">
      <t>ミチ</t>
    </rPh>
    <rPh sb="3" eb="4">
      <t>ゴウ</t>
    </rPh>
    <rPh sb="4" eb="5">
      <t>キ</t>
    </rPh>
    <phoneticPr fontId="2"/>
  </si>
  <si>
    <t>山名持豊の願文</t>
    <rPh sb="0" eb="2">
      <t>ヤマナ</t>
    </rPh>
    <rPh sb="2" eb="4">
      <t>モチトヨ</t>
    </rPh>
    <rPh sb="5" eb="6">
      <t>ネガ</t>
    </rPh>
    <rPh sb="6" eb="7">
      <t>フミ</t>
    </rPh>
    <phoneticPr fontId="2"/>
  </si>
  <si>
    <t>長楽寺の茶湯釜</t>
    <rPh sb="0" eb="1">
      <t>チョウ</t>
    </rPh>
    <rPh sb="1" eb="2">
      <t>ラク</t>
    </rPh>
    <rPh sb="2" eb="3">
      <t>テラ</t>
    </rPh>
    <rPh sb="4" eb="5">
      <t>チャ</t>
    </rPh>
    <rPh sb="5" eb="6">
      <t>ユ</t>
    </rPh>
    <rPh sb="6" eb="7">
      <t>カマ</t>
    </rPh>
    <phoneticPr fontId="2"/>
  </si>
  <si>
    <t>資料：税務課 概要調書</t>
    <phoneticPr fontId="2"/>
  </si>
  <si>
    <t>所在および地番</t>
    <phoneticPr fontId="2"/>
  </si>
  <si>
    <t>畑上の大トチノキ群</t>
    <rPh sb="0" eb="1">
      <t>ハタ</t>
    </rPh>
    <rPh sb="1" eb="2">
      <t>ウエ</t>
    </rPh>
    <rPh sb="3" eb="4">
      <t>オオ</t>
    </rPh>
    <rPh sb="8" eb="9">
      <t>グン</t>
    </rPh>
    <phoneticPr fontId="2"/>
  </si>
  <si>
    <t>畑上</t>
    <rPh sb="0" eb="1">
      <t>ハタ</t>
    </rPh>
    <rPh sb="1" eb="2">
      <t>ウエ</t>
    </rPh>
    <phoneticPr fontId="2"/>
  </si>
  <si>
    <t>生活関連
型産業</t>
    <rPh sb="0" eb="2">
      <t>セイカツ</t>
    </rPh>
    <rPh sb="2" eb="4">
      <t>カンレン</t>
    </rPh>
    <rPh sb="5" eb="6">
      <t>カタ</t>
    </rPh>
    <rPh sb="6" eb="8">
      <t>サンギョウ</t>
    </rPh>
    <phoneticPr fontId="2"/>
  </si>
  <si>
    <t>小選挙区</t>
    <rPh sb="0" eb="1">
      <t>ショウ</t>
    </rPh>
    <rPh sb="1" eb="2">
      <t>セン</t>
    </rPh>
    <rPh sb="2" eb="3">
      <t>キョ</t>
    </rPh>
    <rPh sb="3" eb="4">
      <t>ク</t>
    </rPh>
    <phoneticPr fontId="9"/>
  </si>
  <si>
    <t>比例代表</t>
    <rPh sb="0" eb="2">
      <t>ヒレイ</t>
    </rPh>
    <rPh sb="2" eb="4">
      <t>ダイヒョウ</t>
    </rPh>
    <phoneticPr fontId="9"/>
  </si>
  <si>
    <t>最高裁国審</t>
    <rPh sb="0" eb="3">
      <t>サイコウサイ</t>
    </rPh>
    <rPh sb="3" eb="5">
      <t>コクシン</t>
    </rPh>
    <phoneticPr fontId="9"/>
  </si>
  <si>
    <t>参議院議員選挙</t>
    <rPh sb="0" eb="5">
      <t>サンギインギイン</t>
    </rPh>
    <rPh sb="5" eb="7">
      <t>センキョ</t>
    </rPh>
    <phoneticPr fontId="9"/>
  </si>
  <si>
    <t>入湯税</t>
    <rPh sb="0" eb="2">
      <t>ニュウトウ</t>
    </rPh>
    <rPh sb="2" eb="3">
      <t>ゼイ</t>
    </rPh>
    <phoneticPr fontId="2"/>
  </si>
  <si>
    <t>都市計画税</t>
    <rPh sb="0" eb="2">
      <t>トシ</t>
    </rPh>
    <rPh sb="2" eb="4">
      <t>ケイカク</t>
    </rPh>
    <rPh sb="4" eb="5">
      <t>ゼイ</t>
    </rPh>
    <phoneticPr fontId="2"/>
  </si>
  <si>
    <t>漁家数(戸）</t>
    <rPh sb="4" eb="5">
      <t>ト</t>
    </rPh>
    <phoneticPr fontId="2"/>
  </si>
  <si>
    <t>金剛寺文書(足利尊氏寄進状）</t>
    <rPh sb="0" eb="2">
      <t>コンゴウ</t>
    </rPh>
    <rPh sb="2" eb="3">
      <t>テラ</t>
    </rPh>
    <rPh sb="3" eb="5">
      <t>モンジョ</t>
    </rPh>
    <rPh sb="6" eb="8">
      <t>アシカガ</t>
    </rPh>
    <rPh sb="8" eb="10">
      <t>タカウジ</t>
    </rPh>
    <rPh sb="10" eb="12">
      <t>キシン</t>
    </rPh>
    <rPh sb="12" eb="13">
      <t>ジョウ</t>
    </rPh>
    <phoneticPr fontId="2"/>
  </si>
  <si>
    <t>総 数</t>
    <rPh sb="0" eb="1">
      <t>フサ</t>
    </rPh>
    <rPh sb="2" eb="3">
      <t>スウ</t>
    </rPh>
    <phoneticPr fontId="2"/>
  </si>
  <si>
    <t>その他</t>
    <rPh sb="2" eb="3">
      <t>タ</t>
    </rPh>
    <phoneticPr fontId="2"/>
  </si>
  <si>
    <t>ⅩⅧ　選挙</t>
    <rPh sb="3" eb="4">
      <t>セン</t>
    </rPh>
    <rPh sb="4" eb="5">
      <t>キョ</t>
    </rPh>
    <phoneticPr fontId="2"/>
  </si>
  <si>
    <t>昭 52. 3.31</t>
    <rPh sb="0" eb="1">
      <t>ショウ</t>
    </rPh>
    <phoneticPr fontId="2"/>
  </si>
  <si>
    <t>出石計</t>
    <rPh sb="0" eb="2">
      <t>イズシ</t>
    </rPh>
    <rPh sb="2" eb="3">
      <t>ケイ</t>
    </rPh>
    <phoneticPr fontId="2"/>
  </si>
  <si>
    <t>親族のみの世帯</t>
    <rPh sb="0" eb="2">
      <t>シンゾク</t>
    </rPh>
    <rPh sb="5" eb="7">
      <t>セタイ</t>
    </rPh>
    <phoneticPr fontId="2"/>
  </si>
  <si>
    <t>核家族世帯</t>
    <rPh sb="0" eb="3">
      <t>カクカゾク</t>
    </rPh>
    <rPh sb="3" eb="5">
      <t>セタイ</t>
    </rPh>
    <phoneticPr fontId="2"/>
  </si>
  <si>
    <t>核家族以外の世帯</t>
    <rPh sb="0" eb="3">
      <t>カクカゾク</t>
    </rPh>
    <rPh sb="3" eb="5">
      <t>イガイ</t>
    </rPh>
    <rPh sb="6" eb="8">
      <t>セタイ</t>
    </rPh>
    <phoneticPr fontId="2"/>
  </si>
  <si>
    <t>非親族を含む世帯</t>
    <rPh sb="0" eb="1">
      <t>ヒ</t>
    </rPh>
    <rPh sb="1" eb="3">
      <t>シンゾク</t>
    </rPh>
    <rPh sb="4" eb="5">
      <t>フク</t>
    </rPh>
    <rPh sb="6" eb="8">
      <t>セタイ</t>
    </rPh>
    <phoneticPr fontId="2"/>
  </si>
  <si>
    <t>単独世帯</t>
    <rPh sb="0" eb="2">
      <t>タンドク</t>
    </rPh>
    <rPh sb="2" eb="4">
      <t>セタイ</t>
    </rPh>
    <phoneticPr fontId="2"/>
  </si>
  <si>
    <t>古文書</t>
    <rPh sb="0" eb="3">
      <t>コモンジョ</t>
    </rPh>
    <phoneticPr fontId="2"/>
  </si>
  <si>
    <t>考古資料</t>
    <rPh sb="0" eb="2">
      <t>コウコ</t>
    </rPh>
    <rPh sb="2" eb="4">
      <t>シリョウ</t>
    </rPh>
    <phoneticPr fontId="2"/>
  </si>
  <si>
    <t>歴史資料</t>
    <rPh sb="0" eb="2">
      <t>レキシ</t>
    </rPh>
    <rPh sb="2" eb="4">
      <t>シリョウ</t>
    </rPh>
    <phoneticPr fontId="2"/>
  </si>
  <si>
    <t>無形文化財</t>
    <rPh sb="0" eb="2">
      <t>ムケイ</t>
    </rPh>
    <rPh sb="2" eb="5">
      <t>ブンカザイ</t>
    </rPh>
    <phoneticPr fontId="2"/>
  </si>
  <si>
    <t>投　 票　 率（％）</t>
    <rPh sb="0" eb="4">
      <t>トウヒョウ</t>
    </rPh>
    <rPh sb="6" eb="7">
      <t>リツ</t>
    </rPh>
    <phoneticPr fontId="9"/>
  </si>
  <si>
    <t>開　票　状　況</t>
    <rPh sb="0" eb="1">
      <t>カイ</t>
    </rPh>
    <rPh sb="2" eb="3">
      <t>ヒョウ</t>
    </rPh>
    <rPh sb="4" eb="5">
      <t>ジョウ</t>
    </rPh>
    <rPh sb="6" eb="7">
      <t>キョウ</t>
    </rPh>
    <phoneticPr fontId="9"/>
  </si>
  <si>
    <t>計</t>
    <rPh sb="0" eb="1">
      <t>ケイ</t>
    </rPh>
    <phoneticPr fontId="9"/>
  </si>
  <si>
    <t>男</t>
    <rPh sb="0" eb="1">
      <t>オトコ</t>
    </rPh>
    <phoneticPr fontId="9"/>
  </si>
  <si>
    <t>女</t>
    <rPh sb="0" eb="1">
      <t>オンナ</t>
    </rPh>
    <phoneticPr fontId="9"/>
  </si>
  <si>
    <t>有効投票</t>
    <rPh sb="0" eb="2">
      <t>ユウコウ</t>
    </rPh>
    <rPh sb="2" eb="4">
      <t>トウヒョウ</t>
    </rPh>
    <phoneticPr fontId="9"/>
  </si>
  <si>
    <t>７葉</t>
    <rPh sb="1" eb="2">
      <t>ヨウ</t>
    </rPh>
    <phoneticPr fontId="2"/>
  </si>
  <si>
    <t>山名文書書翰　他６葉</t>
    <rPh sb="0" eb="2">
      <t>ヤマナ</t>
    </rPh>
    <rPh sb="2" eb="4">
      <t>モンジョ</t>
    </rPh>
    <rPh sb="4" eb="5">
      <t>ショ</t>
    </rPh>
    <rPh sb="5" eb="6">
      <t>カン</t>
    </rPh>
    <rPh sb="7" eb="8">
      <t>ホカ</t>
    </rPh>
    <rPh sb="9" eb="10">
      <t>ヨウ</t>
    </rPh>
    <phoneticPr fontId="2"/>
  </si>
  <si>
    <t>総数</t>
    <phoneticPr fontId="2"/>
  </si>
  <si>
    <t>資料：社会福祉課</t>
    <phoneticPr fontId="2"/>
  </si>
  <si>
    <t>（単位：人）</t>
    <phoneticPr fontId="2"/>
  </si>
  <si>
    <t>年度</t>
    <phoneticPr fontId="2"/>
  </si>
  <si>
    <t>総数</t>
    <phoneticPr fontId="2"/>
  </si>
  <si>
    <t>昭 58.5. 4</t>
    <rPh sb="0" eb="1">
      <t>アキラ</t>
    </rPh>
    <phoneticPr fontId="12"/>
  </si>
  <si>
    <t>総　　額</t>
    <rPh sb="0" eb="1">
      <t>フサ</t>
    </rPh>
    <rPh sb="3" eb="4">
      <t>ガク</t>
    </rPh>
    <phoneticPr fontId="2"/>
  </si>
  <si>
    <t xml:space="preserve">     </t>
  </si>
  <si>
    <t>殺人</t>
  </si>
  <si>
    <t>強盗</t>
  </si>
  <si>
    <t>放火</t>
  </si>
  <si>
    <t>強姦</t>
  </si>
  <si>
    <t>暴行</t>
  </si>
  <si>
    <t>傷害</t>
  </si>
  <si>
    <t>脅迫</t>
  </si>
  <si>
    <t>恐喝</t>
  </si>
  <si>
    <t>窃盗</t>
  </si>
  <si>
    <t>詐欺</t>
  </si>
  <si>
    <t>③第３次産業計</t>
    <rPh sb="1" eb="2">
      <t>ダイ</t>
    </rPh>
    <rPh sb="3" eb="4">
      <t>ジ</t>
    </rPh>
    <rPh sb="4" eb="6">
      <t>サンギョウ</t>
    </rPh>
    <rPh sb="6" eb="7">
      <t>ケイ</t>
    </rPh>
    <phoneticPr fontId="2"/>
  </si>
  <si>
    <t>映画会</t>
  </si>
  <si>
    <t>講演会</t>
  </si>
  <si>
    <t>大会式典</t>
  </si>
  <si>
    <t>中央町</t>
    <rPh sb="0" eb="2">
      <t>チュウオウ</t>
    </rPh>
    <rPh sb="2" eb="3">
      <t>チョウ</t>
    </rPh>
    <phoneticPr fontId="2"/>
  </si>
  <si>
    <t>（６）　県登録</t>
    <rPh sb="4" eb="5">
      <t>ケン</t>
    </rPh>
    <rPh sb="5" eb="7">
      <t>トウロク</t>
    </rPh>
    <phoneticPr fontId="2"/>
  </si>
  <si>
    <t>平 18.12.22</t>
    <rPh sb="0" eb="1">
      <t>ヘイ</t>
    </rPh>
    <phoneticPr fontId="2"/>
  </si>
  <si>
    <t>販売
農家</t>
    <rPh sb="0" eb="2">
      <t>ハンバイ</t>
    </rPh>
    <rPh sb="3" eb="5">
      <t>ノウカ</t>
    </rPh>
    <phoneticPr fontId="2"/>
  </si>
  <si>
    <t>自給的農家</t>
    <rPh sb="0" eb="3">
      <t>ジキュウテキ</t>
    </rPh>
    <rPh sb="3" eb="5">
      <t>ノウカ</t>
    </rPh>
    <phoneticPr fontId="2"/>
  </si>
  <si>
    <t xml:space="preserve">年 </t>
    <phoneticPr fontId="2"/>
  </si>
  <si>
    <t>（認知件数）</t>
    <phoneticPr fontId="2"/>
  </si>
  <si>
    <t>２　少年刑法犯検挙人員</t>
    <phoneticPr fontId="2"/>
  </si>
  <si>
    <t>（単位：人）</t>
    <phoneticPr fontId="2"/>
  </si>
  <si>
    <t>年</t>
    <phoneticPr fontId="2"/>
  </si>
  <si>
    <t>わいせつ</t>
    <phoneticPr fontId="2"/>
  </si>
  <si>
    <t>３　不良行為・ぐ犯行為少年補導状況　　　　　　　　　　　　　　　　　　　　　      　　</t>
    <phoneticPr fontId="2"/>
  </si>
  <si>
    <t>死傷者数</t>
    <phoneticPr fontId="2"/>
  </si>
  <si>
    <t>死者</t>
    <phoneticPr fontId="2"/>
  </si>
  <si>
    <t>負傷者</t>
    <phoneticPr fontId="2"/>
  </si>
  <si>
    <t>国関係</t>
    <phoneticPr fontId="2"/>
  </si>
  <si>
    <t>建造物</t>
    <rPh sb="0" eb="3">
      <t>ケンゾウブツ</t>
    </rPh>
    <phoneticPr fontId="12"/>
  </si>
  <si>
    <t>但東町赤花</t>
    <rPh sb="0" eb="3">
      <t>タントウチョウ</t>
    </rPh>
    <rPh sb="3" eb="5">
      <t>アカバナ</t>
    </rPh>
    <phoneticPr fontId="2"/>
  </si>
  <si>
    <t>昭 63. 3.22</t>
    <rPh sb="0" eb="1">
      <t>ショウ</t>
    </rPh>
    <phoneticPr fontId="2"/>
  </si>
  <si>
    <t>一括</t>
    <rPh sb="0" eb="2">
      <t>イッカツ</t>
    </rPh>
    <phoneticPr fontId="2"/>
  </si>
  <si>
    <t>入院</t>
    <rPh sb="0" eb="2">
      <t>ニュウイン</t>
    </rPh>
    <phoneticPr fontId="2"/>
  </si>
  <si>
    <t>１口</t>
    <rPh sb="1" eb="2">
      <t>クチ</t>
    </rPh>
    <phoneticPr fontId="2"/>
  </si>
  <si>
    <t>普及率（％）</t>
  </si>
  <si>
    <t>３基</t>
    <rPh sb="1" eb="2">
      <t>キ</t>
    </rPh>
    <phoneticPr fontId="2"/>
  </si>
  <si>
    <t>計画収集</t>
    <rPh sb="0" eb="2">
      <t>ケイカク</t>
    </rPh>
    <rPh sb="2" eb="4">
      <t>シュウシュウ</t>
    </rPh>
    <phoneticPr fontId="2"/>
  </si>
  <si>
    <t>井田神社社叢</t>
    <rPh sb="0" eb="2">
      <t>イダ</t>
    </rPh>
    <rPh sb="2" eb="4">
      <t>ジンジャ</t>
    </rPh>
    <rPh sb="4" eb="5">
      <t>シャ</t>
    </rPh>
    <rPh sb="5" eb="6">
      <t>クサムラ</t>
    </rPh>
    <phoneticPr fontId="2"/>
  </si>
  <si>
    <t>万劫の大カツラ</t>
    <rPh sb="0" eb="1">
      <t>マン</t>
    </rPh>
    <rPh sb="1" eb="2">
      <t>ゴウ</t>
    </rPh>
    <rPh sb="3" eb="4">
      <t>オオ</t>
    </rPh>
    <phoneticPr fontId="2"/>
  </si>
  <si>
    <t>1人当たりの都市公園面積</t>
    <rPh sb="0" eb="2">
      <t>ヒトリ</t>
    </rPh>
    <rPh sb="2" eb="3">
      <t>ア</t>
    </rPh>
    <rPh sb="6" eb="8">
      <t>トシ</t>
    </rPh>
    <rPh sb="8" eb="10">
      <t>コウエン</t>
    </rPh>
    <rPh sb="10" eb="12">
      <t>メンセキ</t>
    </rPh>
    <phoneticPr fontId="2"/>
  </si>
  <si>
    <t>下安良古墳出土品</t>
    <rPh sb="0" eb="1">
      <t>シモ</t>
    </rPh>
    <rPh sb="1" eb="2">
      <t>ヤス</t>
    </rPh>
    <rPh sb="2" eb="3">
      <t>リョウ</t>
    </rPh>
    <rPh sb="3" eb="5">
      <t>コフン</t>
    </rPh>
    <rPh sb="5" eb="7">
      <t>シュツド</t>
    </rPh>
    <rPh sb="7" eb="8">
      <t>ヒン</t>
    </rPh>
    <phoneticPr fontId="2"/>
  </si>
  <si>
    <t>長持形石棺残片</t>
    <rPh sb="0" eb="2">
      <t>ナガモ</t>
    </rPh>
    <rPh sb="2" eb="3">
      <t>カタ</t>
    </rPh>
    <rPh sb="3" eb="5">
      <t>セッカン</t>
    </rPh>
    <rPh sb="5" eb="6">
      <t>ザン</t>
    </rPh>
    <rPh sb="6" eb="7">
      <t>ヘン</t>
    </rPh>
    <phoneticPr fontId="2"/>
  </si>
  <si>
    <t>出石神社旧鳥居残欠</t>
    <rPh sb="0" eb="2">
      <t>イズシ</t>
    </rPh>
    <rPh sb="2" eb="4">
      <t>ジンジャ</t>
    </rPh>
    <rPh sb="4" eb="5">
      <t>キュウ</t>
    </rPh>
    <rPh sb="5" eb="7">
      <t>トリイ</t>
    </rPh>
    <rPh sb="7" eb="8">
      <t>ザン</t>
    </rPh>
    <rPh sb="8" eb="9">
      <t>ケツ</t>
    </rPh>
    <phoneticPr fontId="2"/>
  </si>
  <si>
    <t>（点）</t>
    <phoneticPr fontId="2"/>
  </si>
  <si>
    <t>最高</t>
    <rPh sb="0" eb="2">
      <t>サイコウ</t>
    </rPh>
    <phoneticPr fontId="2"/>
  </si>
  <si>
    <t>造業、情報通信業、電子部品・デバイス業</t>
  </si>
  <si>
    <t>生活関連型産業：</t>
  </si>
  <si>
    <t>食料品製造業、飲料・飼料・たばこ製造業、繊維工業、衣服・その他の繊維製品製造</t>
  </si>
  <si>
    <t>業、家具・装備品製造業、出版・印刷・同関連産業、なめし革・同製品・毛皮製造業、</t>
  </si>
  <si>
    <t>その他の製造業</t>
  </si>
  <si>
    <t>予備費</t>
  </si>
  <si>
    <t>収益的収入及び支出</t>
  </si>
  <si>
    <t>資本的収入及び支出</t>
  </si>
  <si>
    <t xml:space="preserve">昭 43. 3.30 </t>
    <rPh sb="0" eb="1">
      <t>ショウ</t>
    </rPh>
    <phoneticPr fontId="2"/>
  </si>
  <si>
    <t>出石城跡（平城）</t>
    <rPh sb="0" eb="2">
      <t>イズシ</t>
    </rPh>
    <rPh sb="2" eb="4">
      <t>ジョウセキ</t>
    </rPh>
    <rPh sb="5" eb="6">
      <t>ヒラ</t>
    </rPh>
    <rPh sb="6" eb="7">
      <t>シロ</t>
    </rPh>
    <phoneticPr fontId="2"/>
  </si>
  <si>
    <t>１　刑法犯罪の認知と検挙</t>
    <rPh sb="10" eb="12">
      <t>ケンキョ</t>
    </rPh>
    <phoneticPr fontId="2"/>
  </si>
  <si>
    <t>（検挙件数）</t>
    <rPh sb="1" eb="3">
      <t>ケンキョ</t>
    </rPh>
    <phoneticPr fontId="2"/>
  </si>
  <si>
    <t xml:space="preserve">                                                                                　　</t>
    <phoneticPr fontId="2"/>
  </si>
  <si>
    <t>（単位：万円）</t>
    <phoneticPr fontId="2"/>
  </si>
  <si>
    <t>資料： 農林水産課</t>
    <phoneticPr fontId="2"/>
  </si>
  <si>
    <t>４  木造・非木造家屋の棟数及び床面積（各年１月１日現在）</t>
    <phoneticPr fontId="2"/>
  </si>
  <si>
    <t xml:space="preserve"> 年</t>
    <phoneticPr fontId="2"/>
  </si>
  <si>
    <t xml:space="preserve">（注）  法定免税点以上のもの。　（非課税家屋を除く。）　　　　　　　　　　　　　                          </t>
    <phoneticPr fontId="2"/>
  </si>
  <si>
    <t>資料：税務課 概要調書</t>
    <phoneticPr fontId="2"/>
  </si>
  <si>
    <t>床面積（㎡）</t>
    <phoneticPr fontId="2"/>
  </si>
  <si>
    <t>消  費  量　　（千ｋｗｈ）</t>
    <rPh sb="0" eb="1">
      <t>ケ</t>
    </rPh>
    <rPh sb="3" eb="4">
      <t>ヒ</t>
    </rPh>
    <rPh sb="6" eb="7">
      <t>リョウ</t>
    </rPh>
    <phoneticPr fontId="2"/>
  </si>
  <si>
    <t>中度</t>
    <phoneticPr fontId="2"/>
  </si>
  <si>
    <t>重度</t>
    <phoneticPr fontId="2"/>
  </si>
  <si>
    <t>出石町谷山</t>
    <rPh sb="0" eb="3">
      <t>イズシチョウ</t>
    </rPh>
    <rPh sb="3" eb="5">
      <t>タニヤマ</t>
    </rPh>
    <phoneticPr fontId="2"/>
  </si>
  <si>
    <t>辰鼓楼</t>
    <rPh sb="0" eb="1">
      <t>シン</t>
    </rPh>
    <rPh sb="1" eb="2">
      <t>ツヅミ</t>
    </rPh>
    <rPh sb="2" eb="3">
      <t>ロウ</t>
    </rPh>
    <phoneticPr fontId="2"/>
  </si>
  <si>
    <t>１棟</t>
    <rPh sb="1" eb="2">
      <t>ムネ</t>
    </rPh>
    <phoneticPr fontId="2"/>
  </si>
  <si>
    <t>須義八幡山古墳</t>
    <rPh sb="0" eb="1">
      <t>ス</t>
    </rPh>
    <rPh sb="1" eb="2">
      <t>ギ</t>
    </rPh>
    <rPh sb="2" eb="5">
      <t>ハチマンヤマ</t>
    </rPh>
    <rPh sb="5" eb="7">
      <t>コフン</t>
    </rPh>
    <phoneticPr fontId="2"/>
  </si>
  <si>
    <t>出石町細見</t>
    <rPh sb="0" eb="3">
      <t>イズシチョウ</t>
    </rPh>
    <rPh sb="3" eb="5">
      <t>ホソミ</t>
    </rPh>
    <phoneticPr fontId="2"/>
  </si>
  <si>
    <t>人　　　  口</t>
    <phoneticPr fontId="2"/>
  </si>
  <si>
    <t>年</t>
    <phoneticPr fontId="2"/>
  </si>
  <si>
    <t>資料：総務課</t>
    <phoneticPr fontId="2"/>
  </si>
  <si>
    <t xml:space="preserve">年  </t>
    <phoneticPr fontId="2"/>
  </si>
  <si>
    <t xml:space="preserve">　　　 </t>
    <phoneticPr fontId="2"/>
  </si>
  <si>
    <t>（注1）　各年10月１日現在の人口1,000人に対する割合である。</t>
    <phoneticPr fontId="2"/>
  </si>
  <si>
    <t>三江</t>
    <rPh sb="0" eb="2">
      <t>サンコウ</t>
    </rPh>
    <phoneticPr fontId="2"/>
  </si>
  <si>
    <t>田鶴野</t>
    <rPh sb="0" eb="1">
      <t>タ</t>
    </rPh>
    <rPh sb="1" eb="2">
      <t>ツル</t>
    </rPh>
    <rPh sb="2" eb="3">
      <t>ノ</t>
    </rPh>
    <phoneticPr fontId="2"/>
  </si>
  <si>
    <t>寺坂</t>
    <rPh sb="0" eb="2">
      <t>テラサカ</t>
    </rPh>
    <phoneticPr fontId="2"/>
  </si>
  <si>
    <t>（一        般）</t>
  </si>
  <si>
    <t>農林水産業</t>
  </si>
  <si>
    <t>充足数</t>
  </si>
  <si>
    <t>求人数</t>
  </si>
  <si>
    <t>金融・保険</t>
  </si>
  <si>
    <t>運輸・通信業</t>
  </si>
  <si>
    <t>電気・ガス</t>
  </si>
  <si>
    <t>サービス業</t>
  </si>
  <si>
    <t>雲板</t>
    <rPh sb="0" eb="1">
      <t>クモ</t>
    </rPh>
    <rPh sb="1" eb="2">
      <t>イタ</t>
    </rPh>
    <phoneticPr fontId="2"/>
  </si>
  <si>
    <t>（単位：人）</t>
    <phoneticPr fontId="2"/>
  </si>
  <si>
    <t>総数</t>
    <phoneticPr fontId="2"/>
  </si>
  <si>
    <t>軽度</t>
    <phoneticPr fontId="2"/>
  </si>
  <si>
    <t>地方消費税交付金</t>
    <rPh sb="0" eb="2">
      <t>チホウ</t>
    </rPh>
    <rPh sb="2" eb="5">
      <t>ショウヒゼイ</t>
    </rPh>
    <rPh sb="5" eb="8">
      <t>コウフキン</t>
    </rPh>
    <phoneticPr fontId="2"/>
  </si>
  <si>
    <t>西気</t>
    <rPh sb="0" eb="1">
      <t>ニシ</t>
    </rPh>
    <rPh sb="1" eb="2">
      <t>キ</t>
    </rPh>
    <phoneticPr fontId="2"/>
  </si>
  <si>
    <t>倉見陣屋跡</t>
    <rPh sb="0" eb="2">
      <t>クラミ</t>
    </rPh>
    <rPh sb="2" eb="3">
      <t>ジン</t>
    </rPh>
    <rPh sb="3" eb="4">
      <t>ヤ</t>
    </rPh>
    <rPh sb="4" eb="5">
      <t>アト</t>
    </rPh>
    <phoneticPr fontId="2"/>
  </si>
  <si>
    <t>倉見</t>
    <rPh sb="0" eb="2">
      <t>クラミ</t>
    </rPh>
    <phoneticPr fontId="2"/>
  </si>
  <si>
    <t>雑種地及び池沼</t>
    <rPh sb="3" eb="4">
      <t>オヨ</t>
    </rPh>
    <rPh sb="5" eb="6">
      <t>イケ</t>
    </rPh>
    <rPh sb="6" eb="7">
      <t>ヌマ</t>
    </rPh>
    <phoneticPr fontId="2"/>
  </si>
  <si>
    <t>参考（施設等の世帯）</t>
    <rPh sb="0" eb="2">
      <t>サンコウ</t>
    </rPh>
    <rPh sb="3" eb="5">
      <t>シセツ</t>
    </rPh>
    <rPh sb="5" eb="6">
      <t>トウ</t>
    </rPh>
    <rPh sb="7" eb="9">
      <t>セタイ</t>
    </rPh>
    <phoneticPr fontId="2"/>
  </si>
  <si>
    <t>世帯人員</t>
    <rPh sb="2" eb="4">
      <t>ジンイン</t>
    </rPh>
    <phoneticPr fontId="2"/>
  </si>
  <si>
    <t>１世帯当たり人員</t>
    <rPh sb="3" eb="4">
      <t>ア</t>
    </rPh>
    <rPh sb="6" eb="8">
      <t>ジンイン</t>
    </rPh>
    <phoneticPr fontId="2"/>
  </si>
  <si>
    <t>年度</t>
    <phoneticPr fontId="2"/>
  </si>
  <si>
    <t>高年クラブ</t>
    <phoneticPr fontId="2"/>
  </si>
  <si>
    <t>繰越金</t>
    <rPh sb="0" eb="2">
      <t>クリコシ</t>
    </rPh>
    <rPh sb="2" eb="3">
      <t>キン</t>
    </rPh>
    <phoneticPr fontId="2"/>
  </si>
  <si>
    <t>諸収入</t>
    <rPh sb="0" eb="1">
      <t>ショ</t>
    </rPh>
    <rPh sb="1" eb="3">
      <t>シュウニュウ</t>
    </rPh>
    <phoneticPr fontId="2"/>
  </si>
  <si>
    <t>三木邸庭園</t>
    <rPh sb="0" eb="2">
      <t>ミキ</t>
    </rPh>
    <rPh sb="2" eb="3">
      <t>テイ</t>
    </rPh>
    <rPh sb="3" eb="5">
      <t>テイエン</t>
    </rPh>
    <phoneticPr fontId="2"/>
  </si>
  <si>
    <t>目坂</t>
    <rPh sb="0" eb="1">
      <t>メ</t>
    </rPh>
    <rPh sb="1" eb="2">
      <t>サカ</t>
    </rPh>
    <phoneticPr fontId="2"/>
  </si>
  <si>
    <t>登録年月日</t>
    <rPh sb="0" eb="2">
      <t>トウロク</t>
    </rPh>
    <rPh sb="2" eb="5">
      <t>ネンガッピ</t>
    </rPh>
    <phoneticPr fontId="12"/>
  </si>
  <si>
    <t>幼稚園</t>
    <phoneticPr fontId="2"/>
  </si>
  <si>
    <t>言語</t>
    <rPh sb="0" eb="2">
      <t>ゲンゴ</t>
    </rPh>
    <phoneticPr fontId="2"/>
  </si>
  <si>
    <t>文学</t>
    <rPh sb="0" eb="2">
      <t>ブンガク</t>
    </rPh>
    <phoneticPr fontId="2"/>
  </si>
  <si>
    <t>産   業   分   類</t>
  </si>
  <si>
    <t>総    数</t>
  </si>
  <si>
    <t>産業大分類</t>
  </si>
  <si>
    <t>日高町知見</t>
    <rPh sb="0" eb="3">
      <t>ヒダカチョウ</t>
    </rPh>
    <rPh sb="3" eb="4">
      <t>チ</t>
    </rPh>
    <rPh sb="4" eb="5">
      <t>ミ</t>
    </rPh>
    <phoneticPr fontId="2"/>
  </si>
  <si>
    <t>久斗兵主神社のケヤキ</t>
    <rPh sb="0" eb="1">
      <t>ク</t>
    </rPh>
    <rPh sb="1" eb="2">
      <t>ト</t>
    </rPh>
    <rPh sb="2" eb="3">
      <t>ヒョウ</t>
    </rPh>
    <rPh sb="3" eb="4">
      <t>シュ</t>
    </rPh>
    <rPh sb="4" eb="6">
      <t>ジンジャ</t>
    </rPh>
    <phoneticPr fontId="2"/>
  </si>
  <si>
    <t>平  2. 3.24</t>
    <rPh sb="0" eb="1">
      <t>ヘイ</t>
    </rPh>
    <phoneticPr fontId="2"/>
  </si>
  <si>
    <t>出石神社社殿</t>
    <rPh sb="0" eb="2">
      <t>イズシ</t>
    </rPh>
    <rPh sb="2" eb="4">
      <t>ジンジャ</t>
    </rPh>
    <rPh sb="4" eb="6">
      <t>シャデン</t>
    </rPh>
    <phoneticPr fontId="2"/>
  </si>
  <si>
    <t>被保護</t>
  </si>
  <si>
    <t>生 活</t>
  </si>
  <si>
    <t>住 宅</t>
  </si>
  <si>
    <t>教 育</t>
  </si>
  <si>
    <t>介 護</t>
  </si>
  <si>
    <t>医 療</t>
  </si>
  <si>
    <t>出 産</t>
  </si>
  <si>
    <t>昭 43. 3.29</t>
    <rPh sb="0" eb="1">
      <t>ショウ</t>
    </rPh>
    <phoneticPr fontId="2"/>
  </si>
  <si>
    <t>２躯</t>
    <rPh sb="1" eb="2">
      <t>ク</t>
    </rPh>
    <phoneticPr fontId="2"/>
  </si>
  <si>
    <t>資料：気象庁ＨＰ</t>
    <rPh sb="3" eb="6">
      <t>キショウチョウ</t>
    </rPh>
    <phoneticPr fontId="2"/>
  </si>
  <si>
    <t>ⅩⅥ　　教育・文化</t>
    <rPh sb="4" eb="6">
      <t>キョウイク</t>
    </rPh>
    <rPh sb="7" eb="9">
      <t>ブンカ</t>
    </rPh>
    <phoneticPr fontId="2"/>
  </si>
  <si>
    <t>信号機数</t>
    <phoneticPr fontId="2"/>
  </si>
  <si>
    <t>横断歩道橋数</t>
    <phoneticPr fontId="2"/>
  </si>
  <si>
    <t>常備消防</t>
    <phoneticPr fontId="2"/>
  </si>
  <si>
    <t>消防車　（台）</t>
    <phoneticPr fontId="2"/>
  </si>
  <si>
    <t>その他の施設</t>
    <phoneticPr fontId="2"/>
  </si>
  <si>
    <t>消防吏員</t>
    <phoneticPr fontId="2"/>
  </si>
  <si>
    <t>その他の職員</t>
    <phoneticPr fontId="2"/>
  </si>
  <si>
    <t>総数</t>
    <phoneticPr fontId="2"/>
  </si>
  <si>
    <t>彫刻</t>
    <rPh sb="0" eb="2">
      <t>チョウコク</t>
    </rPh>
    <phoneticPr fontId="12"/>
  </si>
  <si>
    <t>販売従事者</t>
    <rPh sb="0" eb="2">
      <t>ハンバイ</t>
    </rPh>
    <rPh sb="2" eb="5">
      <t>ジュウジシャ</t>
    </rPh>
    <phoneticPr fontId="2"/>
  </si>
  <si>
    <t>サービス職業従事者</t>
    <rPh sb="4" eb="5">
      <t>ショク</t>
    </rPh>
    <rPh sb="5" eb="6">
      <t>ギョウ</t>
    </rPh>
    <rPh sb="6" eb="9">
      <t>ジュウジシャ</t>
    </rPh>
    <phoneticPr fontId="2"/>
  </si>
  <si>
    <t>保安職業従事者</t>
    <rPh sb="0" eb="2">
      <t>ホアン</t>
    </rPh>
    <rPh sb="2" eb="3">
      <t>ショク</t>
    </rPh>
    <rPh sb="3" eb="4">
      <t>ギョウ</t>
    </rPh>
    <rPh sb="4" eb="7">
      <t>ジュウジシャ</t>
    </rPh>
    <phoneticPr fontId="2"/>
  </si>
  <si>
    <t>老人福祉センター</t>
  </si>
  <si>
    <t>保育所</t>
  </si>
  <si>
    <t>総額</t>
    <rPh sb="1" eb="2">
      <t>ガク</t>
    </rPh>
    <phoneticPr fontId="2"/>
  </si>
  <si>
    <t>３  地域別生活保護状況（各年度末現在）</t>
    <rPh sb="3" eb="5">
      <t>チイキ</t>
    </rPh>
    <phoneticPr fontId="2"/>
  </si>
  <si>
    <t xml:space="preserve">年 </t>
    <phoneticPr fontId="2"/>
  </si>
  <si>
    <t>金 額</t>
    <phoneticPr fontId="2"/>
  </si>
  <si>
    <t>数量</t>
    <phoneticPr fontId="2"/>
  </si>
  <si>
    <t>金額</t>
    <phoneticPr fontId="2"/>
  </si>
  <si>
    <t>市たばこ税</t>
    <rPh sb="0" eb="1">
      <t>シ</t>
    </rPh>
    <rPh sb="4" eb="5">
      <t>ゼイ</t>
    </rPh>
    <phoneticPr fontId="2"/>
  </si>
  <si>
    <t>総　　数</t>
    <rPh sb="0" eb="1">
      <t>フサ</t>
    </rPh>
    <rPh sb="3" eb="4">
      <t>カズ</t>
    </rPh>
    <phoneticPr fontId="2"/>
  </si>
  <si>
    <t>３０幅</t>
    <rPh sb="2" eb="3">
      <t>フク</t>
    </rPh>
    <phoneticPr fontId="2"/>
  </si>
  <si>
    <t>年　度</t>
    <phoneticPr fontId="2"/>
  </si>
  <si>
    <t>年　度</t>
    <phoneticPr fontId="2"/>
  </si>
  <si>
    <t>上水道</t>
    <phoneticPr fontId="2"/>
  </si>
  <si>
    <t>簡易水道</t>
    <phoneticPr fontId="2"/>
  </si>
  <si>
    <t>金額</t>
    <phoneticPr fontId="2"/>
  </si>
  <si>
    <t>初回受給者</t>
    <rPh sb="0" eb="2">
      <t>ショカイ</t>
    </rPh>
    <rPh sb="2" eb="5">
      <t>ジュキュウシャ</t>
    </rPh>
    <phoneticPr fontId="2"/>
  </si>
  <si>
    <t>労働組合法</t>
    <rPh sb="4" eb="5">
      <t>ホウ</t>
    </rPh>
    <phoneticPr fontId="2"/>
  </si>
  <si>
    <t>経営</t>
    <rPh sb="0" eb="2">
      <t>ケイエイ</t>
    </rPh>
    <phoneticPr fontId="2"/>
  </si>
  <si>
    <t>耕地</t>
    <rPh sb="0" eb="2">
      <t>コウチ</t>
    </rPh>
    <phoneticPr fontId="2"/>
  </si>
  <si>
    <t xml:space="preserve"> 年度</t>
    <phoneticPr fontId="2"/>
  </si>
  <si>
    <t>出石町宮内　出石神社</t>
    <rPh sb="0" eb="3">
      <t>イズシチョウ</t>
    </rPh>
    <rPh sb="3" eb="5">
      <t>ミヤウチ</t>
    </rPh>
    <rPh sb="6" eb="8">
      <t>イズシ</t>
    </rPh>
    <rPh sb="8" eb="10">
      <t>ジンジャ</t>
    </rPh>
    <phoneticPr fontId="2"/>
  </si>
  <si>
    <t>竹野町轟　蓮華寺</t>
    <rPh sb="0" eb="3">
      <t>タケノチョウ</t>
    </rPh>
    <rPh sb="3" eb="4">
      <t>トドロキ</t>
    </rPh>
    <phoneticPr fontId="2"/>
  </si>
  <si>
    <t>但東町薬王寺　大生部兵主神社</t>
    <rPh sb="0" eb="3">
      <t>タントウチョウ</t>
    </rPh>
    <rPh sb="3" eb="4">
      <t>ヤク</t>
    </rPh>
    <rPh sb="4" eb="5">
      <t>オウ</t>
    </rPh>
    <rPh sb="5" eb="6">
      <t>テラ</t>
    </rPh>
    <phoneticPr fontId="2"/>
  </si>
  <si>
    <t>経文胴の甲冑</t>
    <rPh sb="0" eb="2">
      <t>キョウモン</t>
    </rPh>
    <rPh sb="2" eb="3">
      <t>ドウ</t>
    </rPh>
    <rPh sb="4" eb="6">
      <t>カッチュウ</t>
    </rPh>
    <phoneticPr fontId="2"/>
  </si>
  <si>
    <t>書跡</t>
    <rPh sb="0" eb="1">
      <t>ショ</t>
    </rPh>
    <rPh sb="1" eb="2">
      <t>アト</t>
    </rPh>
    <phoneticPr fontId="2"/>
  </si>
  <si>
    <t>３幅</t>
    <rPh sb="1" eb="2">
      <t>フク</t>
    </rPh>
    <phoneticPr fontId="2"/>
  </si>
  <si>
    <t>寺本久内判物</t>
    <rPh sb="0" eb="1">
      <t>テラ</t>
    </rPh>
    <rPh sb="1" eb="2">
      <t>ホン</t>
    </rPh>
    <rPh sb="2" eb="3">
      <t>ク</t>
    </rPh>
    <rPh sb="3" eb="4">
      <t>ナイ</t>
    </rPh>
    <rPh sb="4" eb="5">
      <t>ハン</t>
    </rPh>
    <rPh sb="5" eb="6">
      <t>モノ</t>
    </rPh>
    <phoneticPr fontId="2"/>
  </si>
  <si>
    <t>光厳上皇院宣</t>
    <rPh sb="0" eb="1">
      <t>コウ</t>
    </rPh>
    <rPh sb="1" eb="2">
      <t>ゲン</t>
    </rPh>
    <rPh sb="2" eb="4">
      <t>ジョウコウ</t>
    </rPh>
    <rPh sb="4" eb="6">
      <t>インゼン</t>
    </rPh>
    <phoneticPr fontId="2"/>
  </si>
  <si>
    <t>大岡寺文書</t>
    <rPh sb="0" eb="2">
      <t>オオオカ</t>
    </rPh>
    <rPh sb="2" eb="3">
      <t>テラ</t>
    </rPh>
    <rPh sb="3" eb="5">
      <t>モンジョ</t>
    </rPh>
    <phoneticPr fontId="2"/>
  </si>
  <si>
    <t>１　消費者物価指数</t>
    <phoneticPr fontId="2"/>
  </si>
  <si>
    <t>総    合</t>
    <phoneticPr fontId="2"/>
  </si>
  <si>
    <t>総数</t>
    <phoneticPr fontId="2"/>
  </si>
  <si>
    <t>衛星契約 （再 掲）</t>
    <phoneticPr fontId="2"/>
  </si>
  <si>
    <t>年度</t>
    <phoneticPr fontId="2"/>
  </si>
  <si>
    <t>年　度</t>
    <phoneticPr fontId="2"/>
  </si>
  <si>
    <t>年  度</t>
    <phoneticPr fontId="2"/>
  </si>
  <si>
    <t>ほっとステージ</t>
    <phoneticPr fontId="2"/>
  </si>
  <si>
    <t>出石焼国会窯・徳利窯</t>
    <rPh sb="0" eb="2">
      <t>イズシ</t>
    </rPh>
    <rPh sb="2" eb="3">
      <t>ヤ</t>
    </rPh>
    <rPh sb="3" eb="4">
      <t>クニ</t>
    </rPh>
    <rPh sb="4" eb="5">
      <t>カイ</t>
    </rPh>
    <rPh sb="5" eb="6">
      <t>カマ</t>
    </rPh>
    <rPh sb="7" eb="9">
      <t>トックリ</t>
    </rPh>
    <rPh sb="9" eb="10">
      <t>カマ</t>
    </rPh>
    <phoneticPr fontId="2"/>
  </si>
  <si>
    <t>日高町栗栖野</t>
    <rPh sb="0" eb="3">
      <t>ヒダカチョウ</t>
    </rPh>
    <rPh sb="3" eb="6">
      <t>クリスノ</t>
    </rPh>
    <phoneticPr fontId="2"/>
  </si>
  <si>
    <t>1,000人以上</t>
    <rPh sb="1" eb="6">
      <t>０００ニン</t>
    </rPh>
    <rPh sb="6" eb="8">
      <t>イジョウ</t>
    </rPh>
    <phoneticPr fontId="2"/>
  </si>
  <si>
    <t>組合数</t>
    <rPh sb="0" eb="2">
      <t>クミアイ</t>
    </rPh>
    <rPh sb="2" eb="3">
      <t>スウ</t>
    </rPh>
    <phoneticPr fontId="2"/>
  </si>
  <si>
    <t>組合員数</t>
    <rPh sb="0" eb="3">
      <t>クミアイイン</t>
    </rPh>
    <rPh sb="3" eb="4">
      <t>スウ</t>
    </rPh>
    <phoneticPr fontId="2"/>
  </si>
  <si>
    <t>資料：建設課</t>
    <rPh sb="3" eb="5">
      <t>ケンセツ</t>
    </rPh>
    <rPh sb="5" eb="6">
      <t>カ</t>
    </rPh>
    <phoneticPr fontId="2"/>
  </si>
  <si>
    <t>（高齢者求職者給付金関係）</t>
    <rPh sb="1" eb="4">
      <t>コウレイシャ</t>
    </rPh>
    <rPh sb="4" eb="6">
      <t>キュウショク</t>
    </rPh>
    <rPh sb="6" eb="7">
      <t>シャ</t>
    </rPh>
    <rPh sb="7" eb="9">
      <t>キュウフ</t>
    </rPh>
    <rPh sb="9" eb="10">
      <t>キン</t>
    </rPh>
    <rPh sb="10" eb="12">
      <t>カンケイ</t>
    </rPh>
    <phoneticPr fontId="2"/>
  </si>
  <si>
    <t>(特例一時金関係)</t>
    <rPh sb="1" eb="3">
      <t>トクレイ</t>
    </rPh>
    <rPh sb="3" eb="6">
      <t>イチジキン</t>
    </rPh>
    <rPh sb="6" eb="8">
      <t>カンケイ</t>
    </rPh>
    <phoneticPr fontId="2"/>
  </si>
  <si>
    <t>中和邸庭園</t>
    <rPh sb="0" eb="2">
      <t>チュウワ</t>
    </rPh>
    <rPh sb="2" eb="3">
      <t>テイ</t>
    </rPh>
    <rPh sb="3" eb="5">
      <t>テイエン</t>
    </rPh>
    <phoneticPr fontId="2"/>
  </si>
  <si>
    <t>(単位：人）</t>
    <rPh sb="1" eb="3">
      <t>タンイ</t>
    </rPh>
    <rPh sb="4" eb="5">
      <t>ニン</t>
    </rPh>
    <phoneticPr fontId="9"/>
  </si>
  <si>
    <t>資料：選挙管理委員会</t>
    <phoneticPr fontId="2"/>
  </si>
  <si>
    <t>２  選挙投開票状況</t>
    <rPh sb="3" eb="5">
      <t>センキョ</t>
    </rPh>
    <rPh sb="5" eb="8">
      <t>トウカイヒョウ</t>
    </rPh>
    <rPh sb="8" eb="10">
      <t>ジョウキョウ</t>
    </rPh>
    <phoneticPr fontId="9"/>
  </si>
  <si>
    <t>区　　　分</t>
    <rPh sb="0" eb="5">
      <t>クブン</t>
    </rPh>
    <phoneticPr fontId="9"/>
  </si>
  <si>
    <t>持ち帰り
その他</t>
    <rPh sb="0" eb="1">
      <t>モ</t>
    </rPh>
    <rPh sb="2" eb="3">
      <t>カエ</t>
    </rPh>
    <rPh sb="7" eb="8">
      <t>タ</t>
    </rPh>
    <phoneticPr fontId="9"/>
  </si>
  <si>
    <t>音声資料</t>
    <rPh sb="0" eb="2">
      <t>オンセイ</t>
    </rPh>
    <rPh sb="2" eb="4">
      <t>シリョウ</t>
    </rPh>
    <phoneticPr fontId="2"/>
  </si>
  <si>
    <t>児童書(再掲）</t>
    <rPh sb="0" eb="3">
      <t>ジドウショ</t>
    </rPh>
    <rPh sb="4" eb="6">
      <t>サイケイ</t>
    </rPh>
    <phoneticPr fontId="2"/>
  </si>
  <si>
    <t>郷土資料(再掲）</t>
    <rPh sb="0" eb="2">
      <t>キョウド</t>
    </rPh>
    <rPh sb="2" eb="4">
      <t>シリョウ</t>
    </rPh>
    <rPh sb="5" eb="7">
      <t>サイケイ</t>
    </rPh>
    <phoneticPr fontId="2"/>
  </si>
  <si>
    <t>貸出利用登録者(人)</t>
    <rPh sb="0" eb="2">
      <t>カシダシ</t>
    </rPh>
    <rPh sb="2" eb="4">
      <t>リヨウ</t>
    </rPh>
    <rPh sb="4" eb="7">
      <t>トウロクシャ</t>
    </rPh>
    <rPh sb="8" eb="9">
      <t>ニン</t>
    </rPh>
    <phoneticPr fontId="2"/>
  </si>
  <si>
    <t>貸出冊数</t>
    <rPh sb="0" eb="2">
      <t>カシダシ</t>
    </rPh>
    <rPh sb="2" eb="4">
      <t>サツスウ</t>
    </rPh>
    <phoneticPr fontId="2"/>
  </si>
  <si>
    <t>開館日数</t>
    <rPh sb="0" eb="2">
      <t>カイカン</t>
    </rPh>
    <rPh sb="2" eb="4">
      <t>ニッスウ</t>
    </rPh>
    <phoneticPr fontId="2"/>
  </si>
  <si>
    <t>昭 59. 3.31</t>
    <rPh sb="0" eb="1">
      <t>ショウ</t>
    </rPh>
    <phoneticPr fontId="2"/>
  </si>
  <si>
    <t>大日如来坐像</t>
    <rPh sb="0" eb="2">
      <t>ダイニチ</t>
    </rPh>
    <rPh sb="2" eb="4">
      <t>ニョライ</t>
    </rPh>
    <rPh sb="4" eb="5">
      <t>ザ</t>
    </rPh>
    <rPh sb="5" eb="6">
      <t>ゾウ</t>
    </rPh>
    <phoneticPr fontId="2"/>
  </si>
  <si>
    <t>高屋焼染付大花瓶</t>
    <rPh sb="0" eb="2">
      <t>タカヤ</t>
    </rPh>
    <rPh sb="2" eb="3">
      <t>ヤ</t>
    </rPh>
    <rPh sb="3" eb="5">
      <t>ソメツ</t>
    </rPh>
    <rPh sb="5" eb="6">
      <t>オオ</t>
    </rPh>
    <rPh sb="6" eb="8">
      <t>カビン</t>
    </rPh>
    <phoneticPr fontId="2"/>
  </si>
  <si>
    <t>１点</t>
    <rPh sb="1" eb="2">
      <t>テン</t>
    </rPh>
    <phoneticPr fontId="2"/>
  </si>
  <si>
    <t>神鍋遺跡</t>
    <rPh sb="0" eb="2">
      <t>カンナベ</t>
    </rPh>
    <rPh sb="2" eb="4">
      <t>イセキ</t>
    </rPh>
    <phoneticPr fontId="2"/>
  </si>
  <si>
    <t>日高町太田</t>
    <rPh sb="0" eb="3">
      <t>ヒダカチョウ</t>
    </rPh>
    <rPh sb="3" eb="5">
      <t>オオタ</t>
    </rPh>
    <phoneticPr fontId="2"/>
  </si>
  <si>
    <t>岩倉古墳群</t>
    <rPh sb="0" eb="2">
      <t>イワクラ</t>
    </rPh>
    <rPh sb="2" eb="4">
      <t>コフン</t>
    </rPh>
    <rPh sb="4" eb="5">
      <t>グン</t>
    </rPh>
    <phoneticPr fontId="2"/>
  </si>
  <si>
    <t>群集</t>
    <rPh sb="0" eb="2">
      <t>グンシュウ</t>
    </rPh>
    <phoneticPr fontId="2"/>
  </si>
  <si>
    <t>500人～999人</t>
    <rPh sb="3" eb="4">
      <t>ニン</t>
    </rPh>
    <rPh sb="8" eb="9">
      <t>ニン</t>
    </rPh>
    <phoneticPr fontId="2"/>
  </si>
  <si>
    <t>願成寺山門</t>
    <rPh sb="0" eb="1">
      <t>ガン</t>
    </rPh>
    <rPh sb="1" eb="2">
      <t>ナ</t>
    </rPh>
    <rPh sb="2" eb="3">
      <t>テラ</t>
    </rPh>
    <rPh sb="3" eb="5">
      <t>サンモン</t>
    </rPh>
    <phoneticPr fontId="2"/>
  </si>
  <si>
    <t>旧郡役所建物</t>
    <rPh sb="0" eb="1">
      <t>キュウ</t>
    </rPh>
    <rPh sb="1" eb="2">
      <t>グン</t>
    </rPh>
    <rPh sb="2" eb="4">
      <t>ヤクショ</t>
    </rPh>
    <rPh sb="4" eb="6">
      <t>タテモノ</t>
    </rPh>
    <phoneticPr fontId="2"/>
  </si>
  <si>
    <t>地境争犠牲者供養碑</t>
    <rPh sb="0" eb="1">
      <t>ジ</t>
    </rPh>
    <rPh sb="1" eb="2">
      <t>サカイ</t>
    </rPh>
    <rPh sb="2" eb="3">
      <t>アラソ</t>
    </rPh>
    <rPh sb="3" eb="6">
      <t>ギセイシャ</t>
    </rPh>
    <rPh sb="6" eb="8">
      <t>クヨウ</t>
    </rPh>
    <rPh sb="8" eb="9">
      <t>ヒ</t>
    </rPh>
    <phoneticPr fontId="2"/>
  </si>
  <si>
    <t>昭 42. 3.31</t>
    <rPh sb="0" eb="1">
      <t>ショウ</t>
    </rPh>
    <phoneticPr fontId="2"/>
  </si>
  <si>
    <t>栃本の溶岩瘤</t>
    <rPh sb="0" eb="2">
      <t>トチモト</t>
    </rPh>
    <rPh sb="3" eb="5">
      <t>ヨウガン</t>
    </rPh>
    <rPh sb="5" eb="6">
      <t>コブ</t>
    </rPh>
    <phoneticPr fontId="2"/>
  </si>
  <si>
    <t>竹野南</t>
    <rPh sb="0" eb="2">
      <t>タケノ</t>
    </rPh>
    <rPh sb="2" eb="3">
      <t>ミナミ</t>
    </rPh>
    <phoneticPr fontId="2"/>
  </si>
  <si>
    <t>総数</t>
    <rPh sb="0" eb="2">
      <t>ソウスウ</t>
    </rPh>
    <phoneticPr fontId="2"/>
  </si>
  <si>
    <t>男</t>
    <rPh sb="0" eb="1">
      <t>オトコ</t>
    </rPh>
    <phoneticPr fontId="2"/>
  </si>
  <si>
    <t xml:space="preserve">             　　　　　　　　年間受診件数　　　　　　　　　　　　　　　　　　　　　　    </t>
    <phoneticPr fontId="2"/>
  </si>
  <si>
    <t>（注1）　受診率＝ 　　　　　　　         　　　×100     　　　　　　　　　　　　　　　　　　　　　　　　　　　　</t>
    <phoneticPr fontId="2"/>
  </si>
  <si>
    <t>　　　　　　　     　　 年間平均被保険者数</t>
    <phoneticPr fontId="2"/>
  </si>
  <si>
    <t>（注2）３～２月診療(12ヶ月)に係る数値である。</t>
    <phoneticPr fontId="2"/>
  </si>
  <si>
    <t xml:space="preserve">　　　　　　　　　　　　　　　　                                                                     </t>
    <phoneticPr fontId="2"/>
  </si>
  <si>
    <t>ⅩⅣ　労働・社会保障</t>
    <phoneticPr fontId="2"/>
  </si>
  <si>
    <t>総数</t>
    <phoneticPr fontId="2"/>
  </si>
  <si>
    <t>(単位：千円）</t>
  </si>
  <si>
    <t>１月</t>
  </si>
  <si>
    <t>２月</t>
  </si>
  <si>
    <t>３月</t>
  </si>
  <si>
    <t>合 計</t>
  </si>
  <si>
    <t>家則・家朝補任状・軍忠状　他２</t>
    <rPh sb="0" eb="1">
      <t>イエ</t>
    </rPh>
    <rPh sb="1" eb="2">
      <t>ノリ</t>
    </rPh>
    <rPh sb="3" eb="4">
      <t>イエ</t>
    </rPh>
    <rPh sb="4" eb="5">
      <t>アサ</t>
    </rPh>
    <rPh sb="5" eb="7">
      <t>ホニン</t>
    </rPh>
    <rPh sb="7" eb="8">
      <t>ジョウ</t>
    </rPh>
    <rPh sb="9" eb="10">
      <t>グン</t>
    </rPh>
    <rPh sb="10" eb="11">
      <t>チュウ</t>
    </rPh>
    <rPh sb="11" eb="12">
      <t>ジョウ</t>
    </rPh>
    <rPh sb="13" eb="14">
      <t>ホカ</t>
    </rPh>
    <phoneticPr fontId="2"/>
  </si>
  <si>
    <t>２葉</t>
    <rPh sb="1" eb="2">
      <t>ハ</t>
    </rPh>
    <phoneticPr fontId="2"/>
  </si>
  <si>
    <t>荘園の図</t>
    <rPh sb="0" eb="2">
      <t>ショウエン</t>
    </rPh>
    <rPh sb="3" eb="4">
      <t>ズ</t>
    </rPh>
    <phoneticPr fontId="2"/>
  </si>
  <si>
    <t>豊岡市但東町出合150番地</t>
    <rPh sb="0" eb="3">
      <t>トヨオカシ</t>
    </rPh>
    <rPh sb="3" eb="5">
      <t>タントウ</t>
    </rPh>
    <rPh sb="5" eb="6">
      <t>マチ</t>
    </rPh>
    <rPh sb="6" eb="8">
      <t>デア</t>
    </rPh>
    <rPh sb="11" eb="13">
      <t>バンチ</t>
    </rPh>
    <phoneticPr fontId="2"/>
  </si>
  <si>
    <t>資料：総務課</t>
    <rPh sb="0" eb="2">
      <t>シリョウ</t>
    </rPh>
    <rPh sb="3" eb="5">
      <t>ソウム</t>
    </rPh>
    <rPh sb="5" eb="6">
      <t>カ</t>
    </rPh>
    <phoneticPr fontId="2"/>
  </si>
  <si>
    <t>地　域</t>
    <rPh sb="0" eb="1">
      <t>チ</t>
    </rPh>
    <rPh sb="2" eb="3">
      <t>イキ</t>
    </rPh>
    <phoneticPr fontId="2"/>
  </si>
  <si>
    <t>新田</t>
    <rPh sb="0" eb="2">
      <t>ニッタ</t>
    </rPh>
    <phoneticPr fontId="2"/>
  </si>
  <si>
    <t>小野</t>
    <rPh sb="0" eb="2">
      <t>オノ</t>
    </rPh>
    <phoneticPr fontId="2"/>
  </si>
  <si>
    <t>その他</t>
    <rPh sb="2" eb="3">
      <t>ホカ</t>
    </rPh>
    <phoneticPr fontId="2"/>
  </si>
  <si>
    <t>四輪乗用</t>
    <rPh sb="2" eb="4">
      <t>ジョウヨウ</t>
    </rPh>
    <phoneticPr fontId="2"/>
  </si>
  <si>
    <t>四輪貨物</t>
    <rPh sb="2" eb="4">
      <t>カモツ</t>
    </rPh>
    <phoneticPr fontId="2"/>
  </si>
  <si>
    <t>雪上車</t>
    <rPh sb="0" eb="2">
      <t>セツジョウ</t>
    </rPh>
    <rPh sb="2" eb="3">
      <t>シャ</t>
    </rPh>
    <phoneticPr fontId="2"/>
  </si>
  <si>
    <t>交 通</t>
  </si>
  <si>
    <t>労 働</t>
  </si>
  <si>
    <t>運 動</t>
  </si>
  <si>
    <t>一 般</t>
  </si>
  <si>
    <t>加 害</t>
  </si>
  <si>
    <t>自 損</t>
  </si>
  <si>
    <t>急 病</t>
  </si>
  <si>
    <t>事 故</t>
  </si>
  <si>
    <t>災 害</t>
  </si>
  <si>
    <t>競 技</t>
  </si>
  <si>
    <t>負 傷</t>
  </si>
  <si>
    <t>行 為</t>
  </si>
  <si>
    <t>無効投票</t>
    <rPh sb="0" eb="2">
      <t>ムコウ</t>
    </rPh>
    <rPh sb="2" eb="4">
      <t>トウヒョウ</t>
    </rPh>
    <phoneticPr fontId="9"/>
  </si>
  <si>
    <t>公　営　住　宅</t>
    <rPh sb="0" eb="1">
      <t>コウ</t>
    </rPh>
    <rPh sb="2" eb="3">
      <t>エイ</t>
    </rPh>
    <rPh sb="4" eb="5">
      <t>ジュウ</t>
    </rPh>
    <rPh sb="6" eb="7">
      <t>タク</t>
    </rPh>
    <phoneticPr fontId="2"/>
  </si>
  <si>
    <t>率（％）</t>
    <rPh sb="0" eb="1">
      <t>リツ</t>
    </rPh>
    <phoneticPr fontId="2"/>
  </si>
  <si>
    <t>養父市</t>
    <rPh sb="0" eb="2">
      <t>ヤブ</t>
    </rPh>
    <rPh sb="2" eb="3">
      <t>シ</t>
    </rPh>
    <phoneticPr fontId="2"/>
  </si>
  <si>
    <t>丹波市</t>
    <rPh sb="0" eb="2">
      <t>タンバ</t>
    </rPh>
    <rPh sb="2" eb="3">
      <t>シ</t>
    </rPh>
    <phoneticPr fontId="2"/>
  </si>
  <si>
    <t>南あわじ市</t>
    <rPh sb="0" eb="1">
      <t>ミナミ</t>
    </rPh>
    <rPh sb="4" eb="5">
      <t>シ</t>
    </rPh>
    <phoneticPr fontId="2"/>
  </si>
  <si>
    <t>朝来市</t>
    <rPh sb="0" eb="2">
      <t>アサゴ</t>
    </rPh>
    <rPh sb="2" eb="3">
      <t>シ</t>
    </rPh>
    <phoneticPr fontId="2"/>
  </si>
  <si>
    <t>・日高</t>
    <rPh sb="1" eb="3">
      <t>ヒダカ</t>
    </rPh>
    <phoneticPr fontId="2"/>
  </si>
  <si>
    <t>日高計</t>
    <rPh sb="0" eb="2">
      <t>ヒダカ</t>
    </rPh>
    <rPh sb="2" eb="3">
      <t>ケイ</t>
    </rPh>
    <phoneticPr fontId="2"/>
  </si>
  <si>
    <t>・出石</t>
    <rPh sb="1" eb="3">
      <t>イズシ</t>
    </rPh>
    <phoneticPr fontId="2"/>
  </si>
  <si>
    <t>・但東</t>
    <rPh sb="1" eb="3">
      <t>タントウ</t>
    </rPh>
    <phoneticPr fontId="2"/>
  </si>
  <si>
    <t>但東計</t>
    <rPh sb="0" eb="2">
      <t>タントウ</t>
    </rPh>
    <rPh sb="2" eb="3">
      <t>ケイ</t>
    </rPh>
    <phoneticPr fontId="2"/>
  </si>
  <si>
    <t>１　人口、人口増減、面積、人口密度</t>
  </si>
  <si>
    <t>人口密度</t>
  </si>
  <si>
    <t>実　数</t>
  </si>
  <si>
    <t>率（％）</t>
  </si>
  <si>
    <t>（㎢）</t>
  </si>
  <si>
    <t>（1㎢当り）</t>
  </si>
  <si>
    <t>２　人口集中地区人口、面積、人口密度</t>
  </si>
  <si>
    <t>３  年齢（５歳階級）別人口</t>
  </si>
  <si>
    <t>年　　齢</t>
  </si>
  <si>
    <t>保育園</t>
    <rPh sb="0" eb="3">
      <t>ホイクエン</t>
    </rPh>
    <phoneticPr fontId="2"/>
  </si>
  <si>
    <t>繰入金</t>
    <rPh sb="0" eb="2">
      <t>クリイレ</t>
    </rPh>
    <rPh sb="2" eb="3">
      <t>キン</t>
    </rPh>
    <phoneticPr fontId="2"/>
  </si>
  <si>
    <t>四天王像（多聞天・増長天）</t>
    <rPh sb="0" eb="3">
      <t>シテンノウ</t>
    </rPh>
    <rPh sb="3" eb="4">
      <t>ゾウ</t>
    </rPh>
    <rPh sb="5" eb="8">
      <t>タモンテン</t>
    </rPh>
    <rPh sb="9" eb="10">
      <t>ゾウ</t>
    </rPh>
    <rPh sb="10" eb="11">
      <t>チョウ</t>
    </rPh>
    <rPh sb="11" eb="12">
      <t>テン</t>
    </rPh>
    <phoneticPr fontId="2"/>
  </si>
  <si>
    <t>地蔵菩薩立像</t>
    <rPh sb="0" eb="2">
      <t>ジゾウ</t>
    </rPh>
    <rPh sb="2" eb="4">
      <t>ボサツ</t>
    </rPh>
    <rPh sb="4" eb="5">
      <t>リツ</t>
    </rPh>
    <rPh sb="5" eb="6">
      <t>ゾウ</t>
    </rPh>
    <phoneticPr fontId="2"/>
  </si>
  <si>
    <t>朽木仏像群</t>
    <rPh sb="0" eb="1">
      <t>キュウ</t>
    </rPh>
    <rPh sb="1" eb="2">
      <t>ボク</t>
    </rPh>
    <rPh sb="2" eb="4">
      <t>ブツゾウ</t>
    </rPh>
    <rPh sb="4" eb="5">
      <t>グン</t>
    </rPh>
    <phoneticPr fontId="2"/>
  </si>
  <si>
    <t>２７躯</t>
    <rPh sb="2" eb="3">
      <t>ク</t>
    </rPh>
    <phoneticPr fontId="2"/>
  </si>
  <si>
    <t>土壌汚染</t>
    <rPh sb="2" eb="4">
      <t>オセン</t>
    </rPh>
    <phoneticPr fontId="2"/>
  </si>
  <si>
    <t>地盤沈下</t>
    <rPh sb="2" eb="4">
      <t>チンカ</t>
    </rPh>
    <phoneticPr fontId="2"/>
  </si>
  <si>
    <t>グラウンド・野球場など</t>
    <rPh sb="6" eb="9">
      <t>ヤキュウジョウ</t>
    </rPh>
    <phoneticPr fontId="2"/>
  </si>
  <si>
    <t>１基</t>
    <rPh sb="1" eb="2">
      <t>キ</t>
    </rPh>
    <phoneticPr fontId="12"/>
  </si>
  <si>
    <t>絵画</t>
    <rPh sb="0" eb="2">
      <t>カイガ</t>
    </rPh>
    <phoneticPr fontId="12"/>
  </si>
  <si>
    <t>平 成 17 年</t>
    <phoneticPr fontId="2"/>
  </si>
  <si>
    <t>平 成 22 年</t>
    <phoneticPr fontId="2"/>
  </si>
  <si>
    <t>従業地・通学地による常住地</t>
    <phoneticPr fontId="2"/>
  </si>
  <si>
    <t>他市区町村に常住(流入人口)</t>
    <phoneticPr fontId="2"/>
  </si>
  <si>
    <t>（注）　流入人口…豊岡市以外に常住し、豊岡市に通勤・通学する人口</t>
    <phoneticPr fontId="2"/>
  </si>
  <si>
    <t>笠塔婆</t>
    <rPh sb="0" eb="1">
      <t>カサ</t>
    </rPh>
    <rPh sb="1" eb="2">
      <t>トウ</t>
    </rPh>
    <rPh sb="2" eb="3">
      <t>バ</t>
    </rPh>
    <phoneticPr fontId="2"/>
  </si>
  <si>
    <t>逆修塔</t>
    <rPh sb="0" eb="1">
      <t>ギャク</t>
    </rPh>
    <rPh sb="1" eb="2">
      <t>シュウ</t>
    </rPh>
    <rPh sb="2" eb="3">
      <t>トウ</t>
    </rPh>
    <phoneticPr fontId="2"/>
  </si>
  <si>
    <t>豊太閤制札本紙</t>
    <rPh sb="0" eb="1">
      <t>トヨ</t>
    </rPh>
    <rPh sb="1" eb="3">
      <t>タイコウ</t>
    </rPh>
    <rPh sb="3" eb="4">
      <t>セイ</t>
    </rPh>
    <rPh sb="4" eb="5">
      <t>フダ</t>
    </rPh>
    <rPh sb="5" eb="7">
      <t>ホンシ</t>
    </rPh>
    <phoneticPr fontId="2"/>
  </si>
  <si>
    <t>大燈国師墨跡</t>
    <rPh sb="0" eb="1">
      <t>ダイ</t>
    </rPh>
    <rPh sb="1" eb="2">
      <t>ヒ</t>
    </rPh>
    <rPh sb="2" eb="4">
      <t>コクシ</t>
    </rPh>
    <rPh sb="4" eb="6">
      <t>ボクセキ</t>
    </rPh>
    <phoneticPr fontId="2"/>
  </si>
  <si>
    <t>菅荘八幡宮文書（写）</t>
    <rPh sb="0" eb="1">
      <t>カン</t>
    </rPh>
    <rPh sb="1" eb="2">
      <t>ソウ</t>
    </rPh>
    <rPh sb="2" eb="5">
      <t>ハチマングウ</t>
    </rPh>
    <rPh sb="5" eb="7">
      <t>ブンショ</t>
    </rPh>
    <rPh sb="8" eb="9">
      <t>ウツ</t>
    </rPh>
    <phoneticPr fontId="2"/>
  </si>
  <si>
    <t>大悲山（山号）沢庵和尚筆</t>
    <rPh sb="0" eb="2">
      <t>ダイヒ</t>
    </rPh>
    <rPh sb="2" eb="3">
      <t>ヤマ</t>
    </rPh>
    <rPh sb="4" eb="6">
      <t>サンゴウ</t>
    </rPh>
    <rPh sb="7" eb="9">
      <t>タクアン</t>
    </rPh>
    <rPh sb="9" eb="11">
      <t>オショウ</t>
    </rPh>
    <rPh sb="11" eb="12">
      <t>ヒツ</t>
    </rPh>
    <phoneticPr fontId="2"/>
  </si>
  <si>
    <t>中世文書山名誠豊公　他８</t>
    <rPh sb="0" eb="2">
      <t>チュウセイ</t>
    </rPh>
    <rPh sb="2" eb="4">
      <t>モンジョ</t>
    </rPh>
    <rPh sb="4" eb="6">
      <t>ヤマナ</t>
    </rPh>
    <rPh sb="6" eb="7">
      <t>マコト</t>
    </rPh>
    <rPh sb="7" eb="8">
      <t>ユタ</t>
    </rPh>
    <rPh sb="8" eb="9">
      <t>コウ</t>
    </rPh>
    <rPh sb="10" eb="11">
      <t>ホカ</t>
    </rPh>
    <phoneticPr fontId="2"/>
  </si>
  <si>
    <t>８葉</t>
    <rPh sb="1" eb="2">
      <t>ヨウ</t>
    </rPh>
    <phoneticPr fontId="2"/>
  </si>
  <si>
    <t>仙石久行筆「弘道館」横額</t>
    <rPh sb="0" eb="2">
      <t>センゴク</t>
    </rPh>
    <rPh sb="2" eb="4">
      <t>ヒサユキ</t>
    </rPh>
    <rPh sb="4" eb="5">
      <t>フデ</t>
    </rPh>
    <rPh sb="6" eb="8">
      <t>ヒロミチ</t>
    </rPh>
    <rPh sb="8" eb="9">
      <t>カン</t>
    </rPh>
    <rPh sb="10" eb="11">
      <t>ヨコ</t>
    </rPh>
    <rPh sb="11" eb="12">
      <t>ガク</t>
    </rPh>
    <phoneticPr fontId="2"/>
  </si>
  <si>
    <t>1　市町民経済</t>
    <rPh sb="2" eb="3">
      <t>シ</t>
    </rPh>
    <rPh sb="3" eb="5">
      <t>チョウミン</t>
    </rPh>
    <rPh sb="5" eb="7">
      <t>ケイザイ</t>
    </rPh>
    <phoneticPr fontId="2"/>
  </si>
  <si>
    <t>年度</t>
    <rPh sb="0" eb="2">
      <t>ネンド</t>
    </rPh>
    <phoneticPr fontId="2"/>
  </si>
  <si>
    <t>日高町鶴岡　井田神社</t>
    <rPh sb="0" eb="3">
      <t>ヒダカチョウ</t>
    </rPh>
    <rPh sb="3" eb="5">
      <t>ツルオカ</t>
    </rPh>
    <rPh sb="6" eb="8">
      <t>イダ</t>
    </rPh>
    <rPh sb="8" eb="10">
      <t>ジンジャ</t>
    </rPh>
    <phoneticPr fontId="2"/>
  </si>
  <si>
    <t>二見谷古墳群</t>
    <rPh sb="0" eb="2">
      <t>フタミ</t>
    </rPh>
    <rPh sb="2" eb="3">
      <t>タニ</t>
    </rPh>
    <rPh sb="3" eb="5">
      <t>コフン</t>
    </rPh>
    <rPh sb="5" eb="6">
      <t>グン</t>
    </rPh>
    <phoneticPr fontId="2"/>
  </si>
  <si>
    <t>２基　約560㎡</t>
    <rPh sb="1" eb="2">
      <t>キ</t>
    </rPh>
    <rPh sb="3" eb="4">
      <t>ヤク</t>
    </rPh>
    <phoneticPr fontId="2"/>
  </si>
  <si>
    <t>平  3. 3.30</t>
    <rPh sb="0" eb="1">
      <t>ヘイ</t>
    </rPh>
    <phoneticPr fontId="12"/>
  </si>
  <si>
    <t>ケゴヤ古墳</t>
    <rPh sb="3" eb="5">
      <t>コフン</t>
    </rPh>
    <phoneticPr fontId="12"/>
  </si>
  <si>
    <t>鬼神谷窯跡</t>
    <rPh sb="0" eb="1">
      <t>オニ</t>
    </rPh>
    <rPh sb="1" eb="2">
      <t>カミ</t>
    </rPh>
    <rPh sb="2" eb="3">
      <t>タニ</t>
    </rPh>
    <rPh sb="3" eb="4">
      <t>カマ</t>
    </rPh>
    <rPh sb="4" eb="5">
      <t>アト</t>
    </rPh>
    <phoneticPr fontId="2"/>
  </si>
  <si>
    <t>３基</t>
    <rPh sb="1" eb="2">
      <t>キ</t>
    </rPh>
    <phoneticPr fontId="12"/>
  </si>
  <si>
    <t>２幅</t>
    <rPh sb="1" eb="2">
      <t>フク</t>
    </rPh>
    <phoneticPr fontId="2"/>
  </si>
  <si>
    <t>平  6. 6.25</t>
    <rPh sb="0" eb="1">
      <t>ヘイ</t>
    </rPh>
    <phoneticPr fontId="2"/>
  </si>
  <si>
    <t>（件  数）</t>
  </si>
  <si>
    <t>資母</t>
    <rPh sb="0" eb="1">
      <t>シ</t>
    </rPh>
    <rPh sb="1" eb="2">
      <t>ハハ</t>
    </rPh>
    <phoneticPr fontId="2"/>
  </si>
  <si>
    <t>豊岡市役所</t>
    <rPh sb="0" eb="3">
      <t>トヨオカシ</t>
    </rPh>
    <rPh sb="3" eb="5">
      <t>ヤクショ</t>
    </rPh>
    <phoneticPr fontId="2"/>
  </si>
  <si>
    <t>件数</t>
    <rPh sb="0" eb="2">
      <t>ケンスウ</t>
    </rPh>
    <phoneticPr fontId="2"/>
  </si>
  <si>
    <t>貸付金</t>
    <rPh sb="0" eb="2">
      <t>カシツケ</t>
    </rPh>
    <rPh sb="2" eb="3">
      <t>キン</t>
    </rPh>
    <phoneticPr fontId="2"/>
  </si>
  <si>
    <t>※豊岡市農業経営基盤強化資金利子補給金による利子助成者のみ</t>
    <rPh sb="1" eb="4">
      <t>トヨオカシ</t>
    </rPh>
    <rPh sb="4" eb="6">
      <t>ノウギョウ</t>
    </rPh>
    <rPh sb="6" eb="8">
      <t>ケイエイ</t>
    </rPh>
    <rPh sb="8" eb="10">
      <t>キバン</t>
    </rPh>
    <rPh sb="10" eb="12">
      <t>キョウカ</t>
    </rPh>
    <rPh sb="12" eb="14">
      <t>シキン</t>
    </rPh>
    <rPh sb="14" eb="16">
      <t>リシ</t>
    </rPh>
    <rPh sb="16" eb="19">
      <t>ホキュウキン</t>
    </rPh>
    <rPh sb="22" eb="24">
      <t>リシ</t>
    </rPh>
    <rPh sb="24" eb="26">
      <t>ジョセイ</t>
    </rPh>
    <rPh sb="26" eb="27">
      <t>シャ</t>
    </rPh>
    <phoneticPr fontId="2"/>
  </si>
  <si>
    <t>聴覚又は平衡機能障害</t>
  </si>
  <si>
    <t>櫓時計</t>
    <rPh sb="0" eb="1">
      <t>ヤグラ</t>
    </rPh>
    <rPh sb="1" eb="3">
      <t>トケイ</t>
    </rPh>
    <phoneticPr fontId="2"/>
  </si>
  <si>
    <t xml:space="preserve"> （単位：件）</t>
    <rPh sb="5" eb="6">
      <t>ケン</t>
    </rPh>
    <phoneticPr fontId="2"/>
  </si>
  <si>
    <t>計</t>
  </si>
  <si>
    <t>第１種</t>
  </si>
  <si>
    <t>総 数</t>
  </si>
  <si>
    <t>経   営   耕   地   規   模</t>
  </si>
  <si>
    <t xml:space="preserve"> ～0.5</t>
  </si>
  <si>
    <t xml:space="preserve"> ～1.0</t>
  </si>
  <si>
    <t xml:space="preserve"> ～1.5</t>
  </si>
  <si>
    <t xml:space="preserve"> ～2.0</t>
  </si>
  <si>
    <t>（注3）　道路の延長には橋梁の延長を含まない。</t>
    <rPh sb="5" eb="7">
      <t>ドウロ</t>
    </rPh>
    <rPh sb="8" eb="10">
      <t>エンチョウ</t>
    </rPh>
    <rPh sb="12" eb="14">
      <t>キョウリョウ</t>
    </rPh>
    <rPh sb="15" eb="17">
      <t>エンチョウ</t>
    </rPh>
    <rPh sb="18" eb="19">
      <t>フク</t>
    </rPh>
    <phoneticPr fontId="2"/>
  </si>
  <si>
    <t>伝統的建造物群保存地区</t>
    <rPh sb="0" eb="3">
      <t>デントウテキ</t>
    </rPh>
    <rPh sb="3" eb="6">
      <t>ケンゾウブツ</t>
    </rPh>
    <rPh sb="6" eb="7">
      <t>グン</t>
    </rPh>
    <rPh sb="7" eb="9">
      <t>ホゾン</t>
    </rPh>
    <rPh sb="9" eb="11">
      <t>チク</t>
    </rPh>
    <phoneticPr fontId="2"/>
  </si>
  <si>
    <t>特別天然記念物</t>
    <rPh sb="0" eb="2">
      <t>トクベツ</t>
    </rPh>
    <rPh sb="2" eb="4">
      <t>テンネン</t>
    </rPh>
    <rPh sb="4" eb="7">
      <t>キネンブツ</t>
    </rPh>
    <phoneticPr fontId="2"/>
  </si>
  <si>
    <t>〃（地域を定めず）</t>
    <rPh sb="2" eb="4">
      <t>チイキ</t>
    </rPh>
    <rPh sb="5" eb="6">
      <t>サダ</t>
    </rPh>
    <phoneticPr fontId="2"/>
  </si>
  <si>
    <t>種別</t>
    <rPh sb="0" eb="2">
      <t>シュベツ</t>
    </rPh>
    <phoneticPr fontId="12"/>
  </si>
  <si>
    <t>大生部兵主神社本殿・拝殿</t>
    <rPh sb="0" eb="1">
      <t>ダイ</t>
    </rPh>
    <rPh sb="1" eb="2">
      <t>セイ</t>
    </rPh>
    <rPh sb="2" eb="3">
      <t>ブ</t>
    </rPh>
    <rPh sb="3" eb="4">
      <t>ヘイ</t>
    </rPh>
    <rPh sb="4" eb="5">
      <t>ヌシ</t>
    </rPh>
    <rPh sb="5" eb="7">
      <t>ジンジャ</t>
    </rPh>
    <rPh sb="7" eb="9">
      <t>ホンデン</t>
    </rPh>
    <rPh sb="10" eb="12">
      <t>ハイデン</t>
    </rPh>
    <phoneticPr fontId="2"/>
  </si>
  <si>
    <t>２棟</t>
    <rPh sb="1" eb="2">
      <t>トウ</t>
    </rPh>
    <phoneticPr fontId="2"/>
  </si>
  <si>
    <t>資料：生活環境課</t>
    <rPh sb="3" eb="5">
      <t>セイカツ</t>
    </rPh>
    <rPh sb="5" eb="7">
      <t>カンキョウ</t>
    </rPh>
    <rPh sb="7" eb="8">
      <t>カ</t>
    </rPh>
    <phoneticPr fontId="2"/>
  </si>
  <si>
    <t>斉藤畸庵作　「那智群山図」</t>
    <rPh sb="2" eb="3">
      <t>キ</t>
    </rPh>
    <phoneticPr fontId="2"/>
  </si>
  <si>
    <t>昭 51. 3.26</t>
    <rPh sb="0" eb="1">
      <t>ショウ</t>
    </rPh>
    <phoneticPr fontId="2"/>
  </si>
  <si>
    <t>気多神社の鰐口</t>
    <rPh sb="0" eb="1">
      <t>ケ</t>
    </rPh>
    <rPh sb="1" eb="2">
      <t>タ</t>
    </rPh>
    <rPh sb="2" eb="4">
      <t>ジンジャ</t>
    </rPh>
    <rPh sb="5" eb="6">
      <t>ワニ</t>
    </rPh>
    <rPh sb="6" eb="7">
      <t>グチ</t>
    </rPh>
    <phoneticPr fontId="2"/>
  </si>
  <si>
    <t>昭 53. 3.24</t>
    <rPh sb="0" eb="1">
      <t>アキラ</t>
    </rPh>
    <phoneticPr fontId="2"/>
  </si>
  <si>
    <t>４  観光客入込数</t>
    <phoneticPr fontId="2"/>
  </si>
  <si>
    <t>桑野本の大イチョウ</t>
    <rPh sb="0" eb="2">
      <t>クワノ</t>
    </rPh>
    <rPh sb="2" eb="3">
      <t>モト</t>
    </rPh>
    <rPh sb="4" eb="5">
      <t>オオ</t>
    </rPh>
    <phoneticPr fontId="2"/>
  </si>
  <si>
    <t>１６口・２点</t>
    <rPh sb="2" eb="3">
      <t>クチ</t>
    </rPh>
    <rPh sb="5" eb="6">
      <t>テン</t>
    </rPh>
    <phoneticPr fontId="2"/>
  </si>
  <si>
    <t>用途
変更</t>
    <phoneticPr fontId="2"/>
  </si>
  <si>
    <t>（単位：㎡）</t>
    <phoneticPr fontId="2"/>
  </si>
  <si>
    <t xml:space="preserve">　　　　　　　　　　　　　　　　　　　　　　　　　　　　　　　　　　　　　　 </t>
    <phoneticPr fontId="2"/>
  </si>
  <si>
    <t>資料：消防本部</t>
    <phoneticPr fontId="2"/>
  </si>
  <si>
    <t>Ⅳ 事業所</t>
    <rPh sb="2" eb="5">
      <t>ジギョウショ</t>
    </rPh>
    <phoneticPr fontId="2"/>
  </si>
  <si>
    <t>昭 60. 3.29</t>
    <rPh sb="0" eb="1">
      <t>ショウ</t>
    </rPh>
    <phoneticPr fontId="2"/>
  </si>
  <si>
    <t>春日曼荼羅図</t>
    <rPh sb="0" eb="2">
      <t>カスガ</t>
    </rPh>
    <rPh sb="2" eb="5">
      <t>マンダラ</t>
    </rPh>
    <rPh sb="5" eb="6">
      <t>ズ</t>
    </rPh>
    <phoneticPr fontId="2"/>
  </si>
  <si>
    <t>【参考】</t>
    <rPh sb="1" eb="3">
      <t>サンコウ</t>
    </rPh>
    <phoneticPr fontId="2"/>
  </si>
  <si>
    <t>選挙区</t>
    <rPh sb="0" eb="3">
      <t>センキョク</t>
    </rPh>
    <phoneticPr fontId="9"/>
  </si>
  <si>
    <t>県知事選挙</t>
    <rPh sb="0" eb="3">
      <t>ケンチジ</t>
    </rPh>
    <rPh sb="3" eb="5">
      <t>センキョ</t>
    </rPh>
    <phoneticPr fontId="9"/>
  </si>
  <si>
    <t>　道路敷・・・切土部法面及び盛土部法面等の面積を含む。</t>
    <rPh sb="1" eb="3">
      <t>ドウロ</t>
    </rPh>
    <rPh sb="3" eb="4">
      <t>シキ</t>
    </rPh>
    <rPh sb="7" eb="8">
      <t>キリ</t>
    </rPh>
    <rPh sb="8" eb="10">
      <t>ツチベ</t>
    </rPh>
    <rPh sb="10" eb="12">
      <t>ホウメン</t>
    </rPh>
    <rPh sb="12" eb="13">
      <t>オヨ</t>
    </rPh>
    <rPh sb="14" eb="16">
      <t>モリド</t>
    </rPh>
    <rPh sb="16" eb="17">
      <t>ブ</t>
    </rPh>
    <rPh sb="17" eb="20">
      <t>ホウメンナド</t>
    </rPh>
    <rPh sb="21" eb="23">
      <t>メンセキ</t>
    </rPh>
    <rPh sb="24" eb="25">
      <t>フク</t>
    </rPh>
    <phoneticPr fontId="2"/>
  </si>
  <si>
    <t>(注)　年度は3月から翌年2月</t>
    <rPh sb="1" eb="2">
      <t>チュウ</t>
    </rPh>
    <rPh sb="4" eb="6">
      <t>ネンド</t>
    </rPh>
    <rPh sb="8" eb="9">
      <t>ガツ</t>
    </rPh>
    <rPh sb="11" eb="13">
      <t>ヨクトシ</t>
    </rPh>
    <rPh sb="14" eb="15">
      <t>ガツ</t>
    </rPh>
    <phoneticPr fontId="2"/>
  </si>
  <si>
    <t>人    　　口</t>
  </si>
  <si>
    <t>面　積</t>
  </si>
  <si>
    <t>２基</t>
    <rPh sb="1" eb="2">
      <t>キ</t>
    </rPh>
    <phoneticPr fontId="2"/>
  </si>
  <si>
    <t>昭 56. 3.31</t>
    <rPh sb="0" eb="1">
      <t>ショウ</t>
    </rPh>
    <phoneticPr fontId="2"/>
  </si>
  <si>
    <t>弥生式土器（器台）</t>
    <rPh sb="0" eb="2">
      <t>ヤヨイ</t>
    </rPh>
    <rPh sb="2" eb="3">
      <t>シキ</t>
    </rPh>
    <rPh sb="3" eb="5">
      <t>ドキ</t>
    </rPh>
    <rPh sb="6" eb="7">
      <t>ウツワ</t>
    </rPh>
    <rPh sb="7" eb="8">
      <t>ダイ</t>
    </rPh>
    <phoneticPr fontId="2"/>
  </si>
  <si>
    <t>総　数</t>
    <rPh sb="0" eb="1">
      <t>フサ</t>
    </rPh>
    <rPh sb="2" eb="3">
      <t>カズ</t>
    </rPh>
    <phoneticPr fontId="2"/>
  </si>
  <si>
    <t>1  商業の推移   　　　　　　　　                                            　　　　　　　　　　　　　　</t>
    <phoneticPr fontId="2"/>
  </si>
  <si>
    <t>…</t>
  </si>
  <si>
    <t>８  文化ホール催し物別使用状況</t>
    <phoneticPr fontId="2"/>
  </si>
  <si>
    <t>弁天山宝篋印塔　</t>
    <rPh sb="0" eb="2">
      <t>ベンテン</t>
    </rPh>
    <rPh sb="2" eb="3">
      <t>ヤマ</t>
    </rPh>
    <rPh sb="3" eb="4">
      <t>タカラ</t>
    </rPh>
    <rPh sb="4" eb="5">
      <t>キョウ</t>
    </rPh>
    <rPh sb="5" eb="6">
      <t>イン</t>
    </rPh>
    <rPh sb="6" eb="7">
      <t>トウ</t>
    </rPh>
    <phoneticPr fontId="12"/>
  </si>
  <si>
    <t>桃島宝篋印塔　</t>
    <rPh sb="0" eb="1">
      <t>モモ</t>
    </rPh>
    <rPh sb="1" eb="2">
      <t>シマ</t>
    </rPh>
    <rPh sb="2" eb="3">
      <t>タカラ</t>
    </rPh>
    <rPh sb="3" eb="4">
      <t>キョウ</t>
    </rPh>
    <rPh sb="4" eb="5">
      <t>イン</t>
    </rPh>
    <rPh sb="5" eb="6">
      <t>トウ</t>
    </rPh>
    <phoneticPr fontId="12"/>
  </si>
  <si>
    <t>宗鏡寺開山堂</t>
    <rPh sb="0" eb="1">
      <t>シュウ</t>
    </rPh>
    <rPh sb="1" eb="2">
      <t>カガミ</t>
    </rPh>
    <rPh sb="2" eb="3">
      <t>テラ</t>
    </rPh>
    <rPh sb="3" eb="5">
      <t>カイザン</t>
    </rPh>
    <rPh sb="5" eb="6">
      <t>ドウ</t>
    </rPh>
    <phoneticPr fontId="2"/>
  </si>
  <si>
    <t>昭 57. 3.20</t>
    <rPh sb="0" eb="1">
      <t>ショウ</t>
    </rPh>
    <phoneticPr fontId="2"/>
  </si>
  <si>
    <t>須義神社本殿</t>
    <rPh sb="0" eb="1">
      <t>ス</t>
    </rPh>
    <rPh sb="1" eb="2">
      <t>ギ</t>
    </rPh>
    <rPh sb="2" eb="4">
      <t>ジンジャ</t>
    </rPh>
    <rPh sb="4" eb="6">
      <t>ホンデン</t>
    </rPh>
    <phoneticPr fontId="2"/>
  </si>
  <si>
    <t>温泉施設</t>
    <rPh sb="0" eb="2">
      <t>オンセン</t>
    </rPh>
    <rPh sb="2" eb="4">
      <t>シセツ</t>
    </rPh>
    <phoneticPr fontId="2"/>
  </si>
  <si>
    <t>出石町魚屋　本覚寺</t>
    <rPh sb="0" eb="3">
      <t>イズシチョウ</t>
    </rPh>
    <rPh sb="3" eb="4">
      <t>ウオ</t>
    </rPh>
    <rPh sb="4" eb="5">
      <t>ヤ</t>
    </rPh>
    <phoneticPr fontId="2"/>
  </si>
  <si>
    <t>（注1）　各金融機関とも事業所単位とし、本店、支店、出張所の合計数</t>
    <rPh sb="5" eb="8">
      <t>カクキンユウ</t>
    </rPh>
    <rPh sb="8" eb="10">
      <t>キカン</t>
    </rPh>
    <rPh sb="12" eb="15">
      <t>ジギョウショ</t>
    </rPh>
    <rPh sb="15" eb="17">
      <t>タンイ</t>
    </rPh>
    <rPh sb="20" eb="22">
      <t>ホンテン</t>
    </rPh>
    <rPh sb="23" eb="25">
      <t>シテン</t>
    </rPh>
    <rPh sb="26" eb="28">
      <t>シュッチョウ</t>
    </rPh>
    <rPh sb="28" eb="29">
      <t>ジョ</t>
    </rPh>
    <rPh sb="30" eb="33">
      <t>ゴウケイスウ</t>
    </rPh>
    <phoneticPr fontId="2"/>
  </si>
  <si>
    <t xml:space="preserve">５　下水道 </t>
    <rPh sb="2" eb="5">
      <t>ゲスイドウ</t>
    </rPh>
    <phoneticPr fontId="2"/>
  </si>
  <si>
    <t>後期高齢者医療事業</t>
    <rPh sb="0" eb="2">
      <t>コウキ</t>
    </rPh>
    <rPh sb="2" eb="5">
      <t>コウレイシャ</t>
    </rPh>
    <rPh sb="5" eb="7">
      <t>イリョウ</t>
    </rPh>
    <rPh sb="7" eb="9">
      <t>ジギョウ</t>
    </rPh>
    <phoneticPr fontId="2"/>
  </si>
  <si>
    <t>大安寺鰐口</t>
    <rPh sb="0" eb="2">
      <t>タイアン</t>
    </rPh>
    <rPh sb="2" eb="3">
      <t>テラ</t>
    </rPh>
    <rPh sb="3" eb="4">
      <t>ワニ</t>
    </rPh>
    <rPh sb="4" eb="5">
      <t>グチ</t>
    </rPh>
    <phoneticPr fontId="2"/>
  </si>
  <si>
    <t>平  8. 3.27</t>
    <rPh sb="0" eb="1">
      <t>ヘイ</t>
    </rPh>
    <phoneticPr fontId="2"/>
  </si>
  <si>
    <t>切浜の「はさかり岩」</t>
    <rPh sb="0" eb="1">
      <t>キ</t>
    </rPh>
    <rPh sb="1" eb="2">
      <t>ハマ</t>
    </rPh>
    <rPh sb="8" eb="9">
      <t>イワ</t>
    </rPh>
    <phoneticPr fontId="2"/>
  </si>
  <si>
    <t>昭 47. 3.24</t>
    <rPh sb="0" eb="1">
      <t>ショウ</t>
    </rPh>
    <phoneticPr fontId="2"/>
  </si>
  <si>
    <t>宗鏡寺本堂庭園</t>
    <rPh sb="0" eb="1">
      <t>シュウ</t>
    </rPh>
    <rPh sb="1" eb="2">
      <t>カガミ</t>
    </rPh>
    <rPh sb="2" eb="3">
      <t>テラ</t>
    </rPh>
    <rPh sb="3" eb="5">
      <t>ホンドウ</t>
    </rPh>
    <rPh sb="5" eb="7">
      <t>テイエン</t>
    </rPh>
    <phoneticPr fontId="2"/>
  </si>
  <si>
    <t>天然記念物</t>
    <rPh sb="0" eb="5">
      <t>テンネンキネンブツ</t>
    </rPh>
    <phoneticPr fontId="2"/>
  </si>
  <si>
    <t>昭 40. 3.26</t>
    <rPh sb="0" eb="1">
      <t>ショウ</t>
    </rPh>
    <phoneticPr fontId="2"/>
  </si>
  <si>
    <t>白藤神社の大モミ</t>
    <rPh sb="0" eb="2">
      <t>シラフジ</t>
    </rPh>
    <rPh sb="2" eb="4">
      <t>ジンジャ</t>
    </rPh>
    <rPh sb="5" eb="6">
      <t>オオ</t>
    </rPh>
    <phoneticPr fontId="2"/>
  </si>
  <si>
    <t>１本</t>
    <rPh sb="1" eb="2">
      <t>ポン</t>
    </rPh>
    <phoneticPr fontId="2"/>
  </si>
  <si>
    <t>絹巻神社の暖地性原生林</t>
    <rPh sb="0" eb="1">
      <t>キヌ</t>
    </rPh>
    <rPh sb="1" eb="2">
      <t>マキ</t>
    </rPh>
    <rPh sb="2" eb="4">
      <t>ジンジャ</t>
    </rPh>
    <rPh sb="5" eb="8">
      <t>ダンチセイ</t>
    </rPh>
    <rPh sb="8" eb="11">
      <t>ゲンセイリン</t>
    </rPh>
    <phoneticPr fontId="2"/>
  </si>
  <si>
    <t>ⅩⅡ　市民生活・文化</t>
    <rPh sb="3" eb="5">
      <t>シミン</t>
    </rPh>
    <rPh sb="5" eb="7">
      <t>セイカツ</t>
    </rPh>
    <rPh sb="8" eb="10">
      <t>ブンカ</t>
    </rPh>
    <phoneticPr fontId="2"/>
  </si>
  <si>
    <t>４  し尿・浄化槽汚泥処理量</t>
    <rPh sb="6" eb="9">
      <t>ジョウカソウ</t>
    </rPh>
    <rPh sb="9" eb="11">
      <t>オデイ</t>
    </rPh>
    <rPh sb="13" eb="14">
      <t>リョウ</t>
    </rPh>
    <phoneticPr fontId="2"/>
  </si>
  <si>
    <t>し尿</t>
    <rPh sb="1" eb="2">
      <t>ニョウ</t>
    </rPh>
    <phoneticPr fontId="2"/>
  </si>
  <si>
    <t>逆修供養塔</t>
    <rPh sb="0" eb="1">
      <t>サカ</t>
    </rPh>
    <rPh sb="1" eb="2">
      <t>シュウ</t>
    </rPh>
    <rPh sb="2" eb="4">
      <t>クヨウ</t>
    </rPh>
    <rPh sb="4" eb="5">
      <t>トウ</t>
    </rPh>
    <phoneticPr fontId="2"/>
  </si>
  <si>
    <t>基礎素材
型産業</t>
    <rPh sb="0" eb="2">
      <t>キソ</t>
    </rPh>
    <rPh sb="2" eb="4">
      <t>ソザイ</t>
    </rPh>
    <rPh sb="5" eb="6">
      <t>カタ</t>
    </rPh>
    <rPh sb="6" eb="8">
      <t>サンギョウ</t>
    </rPh>
    <phoneticPr fontId="2"/>
  </si>
  <si>
    <t>（単位：件）</t>
    <rPh sb="4" eb="5">
      <t>ケン</t>
    </rPh>
    <phoneticPr fontId="2"/>
  </si>
  <si>
    <t>三輪</t>
    <rPh sb="0" eb="1">
      <t>サン</t>
    </rPh>
    <phoneticPr fontId="2"/>
  </si>
  <si>
    <t>８０巻</t>
    <rPh sb="2" eb="3">
      <t>カン</t>
    </rPh>
    <phoneticPr fontId="2"/>
  </si>
  <si>
    <t>但東町赤花</t>
    <rPh sb="0" eb="3">
      <t>タントウチョウ</t>
    </rPh>
    <rPh sb="3" eb="4">
      <t>アカ</t>
    </rPh>
    <rPh sb="4" eb="5">
      <t>ハナ</t>
    </rPh>
    <phoneticPr fontId="2"/>
  </si>
  <si>
    <t>（２）従業員数</t>
    <rPh sb="3" eb="6">
      <t>ジュウギョウイン</t>
    </rPh>
    <rPh sb="6" eb="7">
      <t>スウ</t>
    </rPh>
    <phoneticPr fontId="2"/>
  </si>
  <si>
    <t>１　事業所とその従業員数の推移</t>
    <rPh sb="8" eb="11">
      <t>ジュウギョウイン</t>
    </rPh>
    <rPh sb="11" eb="12">
      <t>スウ</t>
    </rPh>
    <phoneticPr fontId="2"/>
  </si>
  <si>
    <t>昭 57. 6.29</t>
    <rPh sb="0" eb="1">
      <t>ショウ</t>
    </rPh>
    <phoneticPr fontId="2"/>
  </si>
  <si>
    <t>風谷古墳</t>
    <rPh sb="0" eb="1">
      <t>カゼ</t>
    </rPh>
    <rPh sb="1" eb="2">
      <t>タニ</t>
    </rPh>
    <rPh sb="2" eb="4">
      <t>コフン</t>
    </rPh>
    <phoneticPr fontId="2"/>
  </si>
  <si>
    <t>昭 61. 3.29</t>
    <rPh sb="0" eb="1">
      <t>ショウ</t>
    </rPh>
    <phoneticPr fontId="2"/>
  </si>
  <si>
    <t>10人以上</t>
    <rPh sb="2" eb="3">
      <t>ニン</t>
    </rPh>
    <phoneticPr fontId="2"/>
  </si>
  <si>
    <t>安川神社のムクノキ</t>
    <rPh sb="0" eb="2">
      <t>ヤスカワ</t>
    </rPh>
    <rPh sb="2" eb="4">
      <t>ジンジャ</t>
    </rPh>
    <phoneticPr fontId="2"/>
  </si>
  <si>
    <t>在籍車両数</t>
    <rPh sb="2" eb="4">
      <t>シャリョウ</t>
    </rPh>
    <rPh sb="4" eb="5">
      <t>スウ</t>
    </rPh>
    <phoneticPr fontId="2"/>
  </si>
  <si>
    <t>（台）</t>
    <rPh sb="1" eb="2">
      <t>ダイ</t>
    </rPh>
    <phoneticPr fontId="2"/>
  </si>
  <si>
    <t>（１）搭乗者数　(豊岡市分)                                                                        　</t>
    <rPh sb="9" eb="12">
      <t>トヨオカシ</t>
    </rPh>
    <rPh sb="12" eb="13">
      <t>ブン</t>
    </rPh>
    <phoneticPr fontId="2"/>
  </si>
  <si>
    <t>豊岡市</t>
  </si>
  <si>
    <t>加古川市</t>
  </si>
  <si>
    <t>赤穂市</t>
  </si>
  <si>
    <t>西脇市</t>
  </si>
  <si>
    <t>宝塚市</t>
  </si>
  <si>
    <t>三木市</t>
  </si>
  <si>
    <t>高砂市</t>
  </si>
  <si>
    <t>川西市</t>
  </si>
  <si>
    <t>小野市</t>
  </si>
  <si>
    <t>三田市</t>
  </si>
  <si>
    <t>加西市</t>
  </si>
  <si>
    <t>（２）  竹野浜漁獲量・漁獲高</t>
    <rPh sb="5" eb="7">
      <t>タケノ</t>
    </rPh>
    <rPh sb="7" eb="8">
      <t>ハマ</t>
    </rPh>
    <phoneticPr fontId="2"/>
  </si>
  <si>
    <t>その他のイカ</t>
    <rPh sb="2" eb="3">
      <t>タ</t>
    </rPh>
    <phoneticPr fontId="2"/>
  </si>
  <si>
    <t>貝類</t>
    <rPh sb="0" eb="2">
      <t>カイルイ</t>
    </rPh>
    <phoneticPr fontId="2"/>
  </si>
  <si>
    <t>海藻類</t>
    <rPh sb="0" eb="2">
      <t>カイソウ</t>
    </rPh>
    <phoneticPr fontId="2"/>
  </si>
  <si>
    <t>・男女計</t>
    <rPh sb="1" eb="3">
      <t>ダンジョ</t>
    </rPh>
    <rPh sb="3" eb="4">
      <t>ケイ</t>
    </rPh>
    <phoneticPr fontId="2"/>
  </si>
  <si>
    <t>20～40ｔ</t>
    <phoneticPr fontId="2"/>
  </si>
  <si>
    <t>カレイ</t>
    <phoneticPr fontId="2"/>
  </si>
  <si>
    <t>カニ</t>
    <phoneticPr fontId="2"/>
  </si>
  <si>
    <t>タイ</t>
    <phoneticPr fontId="2"/>
  </si>
  <si>
    <t>ブリ</t>
    <phoneticPr fontId="2"/>
  </si>
  <si>
    <t>1  工業の推移( ４人以上の事業所）</t>
    <rPh sb="11" eb="12">
      <t>ニン</t>
    </rPh>
    <rPh sb="12" eb="14">
      <t>イジョウ</t>
    </rPh>
    <rPh sb="15" eb="18">
      <t>ジギョウショ</t>
    </rPh>
    <phoneticPr fontId="2"/>
  </si>
  <si>
    <t>（単位：人・万円）</t>
    <rPh sb="1" eb="3">
      <t>タンイ</t>
    </rPh>
    <rPh sb="4" eb="5">
      <t>ヒト</t>
    </rPh>
    <rPh sb="6" eb="8">
      <t>マンエン</t>
    </rPh>
    <phoneticPr fontId="2"/>
  </si>
  <si>
    <t>従業者数</t>
  </si>
  <si>
    <t>５　信号機数・横断歩道橋数</t>
    <phoneticPr fontId="2"/>
  </si>
  <si>
    <t>小型二輪自動車</t>
    <rPh sb="2" eb="4">
      <t>ニリン</t>
    </rPh>
    <rPh sb="4" eb="7">
      <t>ジドウシャ</t>
    </rPh>
    <phoneticPr fontId="2"/>
  </si>
  <si>
    <t>小型特殊自動車</t>
    <rPh sb="2" eb="4">
      <t>トクシュ</t>
    </rPh>
    <rPh sb="4" eb="7">
      <t>ジドウシャ</t>
    </rPh>
    <phoneticPr fontId="2"/>
  </si>
  <si>
    <t>営業キロ数</t>
    <rPh sb="4" eb="5">
      <t>カズ</t>
    </rPh>
    <phoneticPr fontId="2"/>
  </si>
  <si>
    <t>停留所数</t>
    <rPh sb="2" eb="3">
      <t>ショ</t>
    </rPh>
    <rPh sb="3" eb="4">
      <t>スウ</t>
    </rPh>
    <phoneticPr fontId="2"/>
  </si>
  <si>
    <t>（単位：千本）</t>
    <rPh sb="1" eb="3">
      <t>タンイ</t>
    </rPh>
    <rPh sb="4" eb="6">
      <t>センホン</t>
    </rPh>
    <phoneticPr fontId="2"/>
  </si>
  <si>
    <t>平 元. 4.28</t>
    <rPh sb="0" eb="1">
      <t>ヘイ</t>
    </rPh>
    <rPh sb="2" eb="3">
      <t>ゲン</t>
    </rPh>
    <phoneticPr fontId="2"/>
  </si>
  <si>
    <t>「称名寺」銘　宝篋印塔</t>
    <rPh sb="1" eb="2">
      <t>ショウ</t>
    </rPh>
    <rPh sb="2" eb="3">
      <t>ナ</t>
    </rPh>
    <rPh sb="3" eb="4">
      <t>テラ</t>
    </rPh>
    <rPh sb="5" eb="6">
      <t>メイ</t>
    </rPh>
    <rPh sb="7" eb="11">
      <t>ホウキョウイントウ</t>
    </rPh>
    <phoneticPr fontId="2"/>
  </si>
  <si>
    <t>平  4. 5.12</t>
    <rPh sb="0" eb="1">
      <t>ヘイ</t>
    </rPh>
    <phoneticPr fontId="2"/>
  </si>
  <si>
    <t>一般世帯人員</t>
    <rPh sb="0" eb="2">
      <t>イッパン</t>
    </rPh>
    <rPh sb="2" eb="4">
      <t>セタイ</t>
    </rPh>
    <rPh sb="4" eb="6">
      <t>ジンイン</t>
    </rPh>
    <phoneticPr fontId="2"/>
  </si>
  <si>
    <t>達磨像（作：祥啓）</t>
    <rPh sb="0" eb="1">
      <t>タツ</t>
    </rPh>
    <rPh sb="1" eb="2">
      <t>マ</t>
    </rPh>
    <rPh sb="2" eb="3">
      <t>ゾウ</t>
    </rPh>
    <rPh sb="4" eb="5">
      <t>サク</t>
    </rPh>
    <rPh sb="6" eb="7">
      <t>ショウ</t>
    </rPh>
    <rPh sb="7" eb="8">
      <t>ケイ</t>
    </rPh>
    <phoneticPr fontId="2"/>
  </si>
  <si>
    <t>布袋像賛</t>
    <rPh sb="0" eb="2">
      <t>ホテイ</t>
    </rPh>
    <rPh sb="2" eb="3">
      <t>ゾウ</t>
    </rPh>
    <rPh sb="3" eb="4">
      <t>サン</t>
    </rPh>
    <phoneticPr fontId="2"/>
  </si>
  <si>
    <t>（単位：台）</t>
    <phoneticPr fontId="2"/>
  </si>
  <si>
    <t xml:space="preserve"> 　　　　　　　　　　　　　　　　　　                                   </t>
    <phoneticPr fontId="2"/>
  </si>
  <si>
    <t>資料：豊岡県税事務所</t>
    <phoneticPr fontId="2"/>
  </si>
  <si>
    <t>年</t>
    <phoneticPr fontId="2"/>
  </si>
  <si>
    <t>製造業</t>
    <rPh sb="0" eb="3">
      <t>セイゾウギョウ</t>
    </rPh>
    <phoneticPr fontId="2"/>
  </si>
  <si>
    <t>襖絵８面</t>
    <rPh sb="0" eb="1">
      <t>フスマ</t>
    </rPh>
    <rPh sb="1" eb="2">
      <t>エ</t>
    </rPh>
    <rPh sb="3" eb="4">
      <t>メン</t>
    </rPh>
    <phoneticPr fontId="2"/>
  </si>
  <si>
    <t>斉藤畸庵作　「渭川煙雨図」</t>
    <rPh sb="2" eb="3">
      <t>キ</t>
    </rPh>
    <rPh sb="7" eb="8">
      <t>イ</t>
    </rPh>
    <rPh sb="8" eb="9">
      <t>カワ</t>
    </rPh>
    <rPh sb="9" eb="11">
      <t>エンウ</t>
    </rPh>
    <rPh sb="11" eb="12">
      <t>ズ</t>
    </rPh>
    <phoneticPr fontId="2"/>
  </si>
  <si>
    <t>昭 52.11.15</t>
    <rPh sb="0" eb="1">
      <t>ショウ</t>
    </rPh>
    <phoneticPr fontId="2"/>
  </si>
  <si>
    <t>総  数</t>
  </si>
  <si>
    <t>中陰</t>
  </si>
  <si>
    <t>小尾崎</t>
  </si>
  <si>
    <t>下陰</t>
  </si>
  <si>
    <t>豊田</t>
  </si>
  <si>
    <t>福田</t>
  </si>
  <si>
    <t>三坂</t>
  </si>
  <si>
    <t>栃江</t>
  </si>
  <si>
    <t>本</t>
  </si>
  <si>
    <t>森津</t>
  </si>
  <si>
    <t>西本</t>
  </si>
  <si>
    <t>滝</t>
  </si>
  <si>
    <t>宵田</t>
  </si>
  <si>
    <t>新堂</t>
  </si>
  <si>
    <t>寺</t>
  </si>
  <si>
    <t>岩熊</t>
  </si>
  <si>
    <t>生田東</t>
  </si>
  <si>
    <t>江野</t>
  </si>
  <si>
    <t>御陵</t>
  </si>
  <si>
    <t>伊賀谷</t>
  </si>
  <si>
    <t>生田西</t>
  </si>
  <si>
    <t>小計</t>
    <rPh sb="0" eb="2">
      <t>ショウケイ</t>
    </rPh>
    <phoneticPr fontId="2"/>
  </si>
  <si>
    <t>立野</t>
  </si>
  <si>
    <t>今森</t>
  </si>
  <si>
    <t>中</t>
  </si>
  <si>
    <t>江本</t>
  </si>
  <si>
    <t>大開東</t>
  </si>
  <si>
    <t>駄坂</t>
  </si>
  <si>
    <t>大開西</t>
  </si>
  <si>
    <t>木内</t>
  </si>
  <si>
    <t>亀山</t>
  </si>
  <si>
    <t>大篠岡</t>
  </si>
  <si>
    <t>滋茂</t>
  </si>
  <si>
    <t>中谷</t>
  </si>
  <si>
    <t>久保</t>
  </si>
  <si>
    <t>河谷</t>
  </si>
  <si>
    <t>高雄</t>
  </si>
  <si>
    <t>百合地</t>
  </si>
  <si>
    <t>永楽</t>
  </si>
  <si>
    <t>円山</t>
  </si>
  <si>
    <t>市谷</t>
  </si>
  <si>
    <t>花園</t>
  </si>
  <si>
    <t>中郷</t>
  </si>
  <si>
    <t>西花園</t>
  </si>
  <si>
    <t>引野</t>
  </si>
  <si>
    <t>寿</t>
  </si>
  <si>
    <t>桜木</t>
  </si>
  <si>
    <t>沖加陽</t>
  </si>
  <si>
    <t>小田井</t>
  </si>
  <si>
    <t>下加陽</t>
  </si>
  <si>
    <t>清冷寺</t>
  </si>
  <si>
    <t>納屋</t>
  </si>
  <si>
    <t>伏</t>
  </si>
  <si>
    <t>上佐野</t>
  </si>
  <si>
    <t>八社宮</t>
  </si>
  <si>
    <t>佐野</t>
  </si>
  <si>
    <t>九日市上町</t>
  </si>
  <si>
    <t>奥岩井</t>
  </si>
  <si>
    <t>九日市中町</t>
  </si>
  <si>
    <t>口岩井</t>
  </si>
  <si>
    <t>九日市下町</t>
  </si>
  <si>
    <t>宮井</t>
  </si>
  <si>
    <t>妙楽寺</t>
  </si>
  <si>
    <t>庄</t>
  </si>
  <si>
    <t>塩津</t>
  </si>
  <si>
    <t>吉井</t>
  </si>
  <si>
    <t>弥栄</t>
  </si>
  <si>
    <t>野垣</t>
  </si>
  <si>
    <t>福成寺</t>
  </si>
  <si>
    <t>法花寺</t>
  </si>
  <si>
    <t>大谷</t>
  </si>
  <si>
    <t>祥雲寺</t>
  </si>
  <si>
    <t>内町</t>
  </si>
  <si>
    <t>栄町</t>
  </si>
  <si>
    <t>辻</t>
  </si>
  <si>
    <t>鎌田</t>
  </si>
  <si>
    <t>船谷</t>
  </si>
  <si>
    <t>下宮</t>
  </si>
  <si>
    <t>目坂</t>
  </si>
  <si>
    <t>本庄境</t>
  </si>
  <si>
    <t>中庄境</t>
  </si>
  <si>
    <t>小島</t>
  </si>
  <si>
    <t>上庄境</t>
  </si>
  <si>
    <t>瀬戸</t>
  </si>
  <si>
    <t>梶原</t>
  </si>
  <si>
    <t>日撫</t>
  </si>
  <si>
    <t>気比</t>
  </si>
  <si>
    <t>田結</t>
  </si>
  <si>
    <t>畑上</t>
  </si>
  <si>
    <t>宮島</t>
  </si>
  <si>
    <t>三原</t>
  </si>
  <si>
    <t>一日市</t>
  </si>
  <si>
    <t>船町</t>
  </si>
  <si>
    <t>奥野</t>
  </si>
  <si>
    <t>山本</t>
  </si>
  <si>
    <t>市場</t>
  </si>
  <si>
    <t>森</t>
  </si>
  <si>
    <t>三宅</t>
  </si>
  <si>
    <t>金剛寺</t>
  </si>
  <si>
    <t>森尾</t>
  </si>
  <si>
    <t>野上</t>
  </si>
  <si>
    <t>立石</t>
  </si>
  <si>
    <t>口鶴井</t>
  </si>
  <si>
    <t>香住</t>
  </si>
  <si>
    <t>下鶴井</t>
  </si>
  <si>
    <t>下鉢山</t>
  </si>
  <si>
    <t>赤石</t>
  </si>
  <si>
    <t>上鉢山</t>
  </si>
  <si>
    <t>長谷</t>
  </si>
  <si>
    <t>倉見</t>
  </si>
  <si>
    <t>・竹野</t>
    <rPh sb="1" eb="3">
      <t>タケノ</t>
    </rPh>
    <phoneticPr fontId="2"/>
  </si>
  <si>
    <t>元薬師</t>
  </si>
  <si>
    <t>床瀬</t>
  </si>
  <si>
    <t>湯の元</t>
  </si>
  <si>
    <t>中村</t>
  </si>
  <si>
    <t>御所</t>
  </si>
  <si>
    <t>下村</t>
  </si>
  <si>
    <t>宮本</t>
  </si>
  <si>
    <t>銅山</t>
  </si>
  <si>
    <t>元</t>
  </si>
  <si>
    <t>段</t>
  </si>
  <si>
    <t>南上</t>
  </si>
  <si>
    <t>南中</t>
  </si>
  <si>
    <t>川南谷</t>
  </si>
  <si>
    <t>南下</t>
  </si>
  <si>
    <t>桑野本</t>
  </si>
  <si>
    <t>北松ヶ崎</t>
  </si>
  <si>
    <t>大森</t>
  </si>
  <si>
    <t>南松ヶ崎</t>
  </si>
  <si>
    <t>須野谷</t>
  </si>
  <si>
    <t>弁天</t>
  </si>
  <si>
    <t>門谷</t>
  </si>
  <si>
    <t>河内</t>
  </si>
  <si>
    <t>柳</t>
  </si>
  <si>
    <t>御又</t>
  </si>
  <si>
    <t>喜多</t>
  </si>
  <si>
    <t>小城</t>
  </si>
  <si>
    <t>長崎</t>
  </si>
  <si>
    <t>二連原</t>
  </si>
  <si>
    <t>森本</t>
  </si>
  <si>
    <t>東山</t>
  </si>
  <si>
    <t>坊岡</t>
  </si>
  <si>
    <t>今津</t>
  </si>
  <si>
    <t>桃島</t>
  </si>
  <si>
    <t>林</t>
  </si>
  <si>
    <t>内島</t>
  </si>
  <si>
    <t>金原</t>
  </si>
  <si>
    <t>東大谷</t>
  </si>
  <si>
    <t>下塚</t>
  </si>
  <si>
    <t>来日</t>
  </si>
  <si>
    <t>轟</t>
  </si>
  <si>
    <t>鬼神谷</t>
  </si>
  <si>
    <t>上山</t>
  </si>
  <si>
    <t>小丸</t>
  </si>
  <si>
    <t>簸磯</t>
  </si>
  <si>
    <t>芦谷</t>
  </si>
  <si>
    <t>上山住宅</t>
  </si>
  <si>
    <t>須谷</t>
  </si>
  <si>
    <t>二見</t>
  </si>
  <si>
    <t>結</t>
  </si>
  <si>
    <t>和田</t>
  </si>
  <si>
    <t>戸島</t>
  </si>
  <si>
    <t>阿金谷</t>
  </si>
  <si>
    <t>楽々浦</t>
  </si>
  <si>
    <t>羽入</t>
  </si>
  <si>
    <t>飯谷</t>
  </si>
  <si>
    <t>松本</t>
  </si>
  <si>
    <t>草飼</t>
  </si>
  <si>
    <t>宇日</t>
  </si>
  <si>
    <t>田久日</t>
  </si>
  <si>
    <t>東町</t>
  </si>
  <si>
    <t>中町</t>
  </si>
  <si>
    <t>馬場町</t>
  </si>
  <si>
    <t>上町</t>
  </si>
  <si>
    <t>下町</t>
  </si>
  <si>
    <t>西町</t>
  </si>
  <si>
    <t>切濱</t>
  </si>
  <si>
    <t>濱須井</t>
  </si>
  <si>
    <t>奥須井</t>
  </si>
  <si>
    <t>はまなす苑</t>
  </si>
  <si>
    <t>竹野計</t>
    <rPh sb="0" eb="2">
      <t>タケノ</t>
    </rPh>
    <rPh sb="2" eb="3">
      <t>ケイ</t>
    </rPh>
    <phoneticPr fontId="2"/>
  </si>
  <si>
    <t>松岡</t>
  </si>
  <si>
    <t>谷山</t>
  </si>
  <si>
    <t>土居</t>
  </si>
  <si>
    <t>下谷</t>
  </si>
  <si>
    <t>K不動産業、物品賃貸業</t>
    <rPh sb="1" eb="4">
      <t>フドウサン</t>
    </rPh>
    <rPh sb="4" eb="5">
      <t>ギョウ</t>
    </rPh>
    <rPh sb="6" eb="8">
      <t>ブッピン</t>
    </rPh>
    <rPh sb="8" eb="10">
      <t>チンタイ</t>
    </rPh>
    <rPh sb="10" eb="11">
      <t>ギョウ</t>
    </rPh>
    <phoneticPr fontId="2"/>
  </si>
  <si>
    <t>２  中小企業融資利用状況</t>
    <rPh sb="9" eb="11">
      <t>リヨウ</t>
    </rPh>
    <phoneticPr fontId="2"/>
  </si>
  <si>
    <t>昭 61.3. 25</t>
    <rPh sb="0" eb="1">
      <t>ショウ</t>
    </rPh>
    <phoneticPr fontId="2"/>
  </si>
  <si>
    <t>昭 52.11. 15</t>
    <rPh sb="0" eb="1">
      <t>ショウ</t>
    </rPh>
    <phoneticPr fontId="2"/>
  </si>
  <si>
    <t>昭 55.3. 26</t>
    <rPh sb="0" eb="1">
      <t>ショウ</t>
    </rPh>
    <phoneticPr fontId="2"/>
  </si>
  <si>
    <t>昭 48.3. 29</t>
    <rPh sb="0" eb="1">
      <t>ショウ</t>
    </rPh>
    <phoneticPr fontId="2"/>
  </si>
  <si>
    <t>聖観音立像</t>
    <rPh sb="0" eb="1">
      <t>セイ</t>
    </rPh>
    <rPh sb="1" eb="3">
      <t>カンノン</t>
    </rPh>
    <rPh sb="3" eb="5">
      <t>リツゾウ</t>
    </rPh>
    <phoneticPr fontId="2"/>
  </si>
  <si>
    <t>狛犬</t>
    <rPh sb="0" eb="1">
      <t>ハク</t>
    </rPh>
    <rPh sb="1" eb="2">
      <t>イヌ</t>
    </rPh>
    <phoneticPr fontId="2"/>
  </si>
  <si>
    <t>木造聖観音菩薩立像</t>
    <rPh sb="0" eb="2">
      <t>モクゾウ</t>
    </rPh>
    <rPh sb="2" eb="3">
      <t>セイ</t>
    </rPh>
    <rPh sb="3" eb="5">
      <t>カンノン</t>
    </rPh>
    <rPh sb="5" eb="7">
      <t>ボサツ</t>
    </rPh>
    <rPh sb="7" eb="9">
      <t>リツゾウ</t>
    </rPh>
    <phoneticPr fontId="2"/>
  </si>
  <si>
    <t>木造十一面観音菩薩立像</t>
    <rPh sb="0" eb="2">
      <t>モクゾウ</t>
    </rPh>
    <rPh sb="2" eb="5">
      <t>ジュウイチメン</t>
    </rPh>
    <rPh sb="5" eb="7">
      <t>カンノン</t>
    </rPh>
    <rPh sb="7" eb="9">
      <t>ボサツ</t>
    </rPh>
    <rPh sb="9" eb="11">
      <t>リツゾウ</t>
    </rPh>
    <phoneticPr fontId="2"/>
  </si>
  <si>
    <t>韓国・朝鮮</t>
    <phoneticPr fontId="2"/>
  </si>
  <si>
    <t>フィリ
ピン</t>
    <phoneticPr fontId="2"/>
  </si>
  <si>
    <t>中国</t>
    <phoneticPr fontId="2"/>
  </si>
  <si>
    <t>ブラ
ジル</t>
    <phoneticPr fontId="2"/>
  </si>
  <si>
    <t>（注）  平成17年3月開館</t>
    <phoneticPr fontId="2"/>
  </si>
  <si>
    <t>源家景補任状</t>
    <rPh sb="0" eb="1">
      <t>ミナモト</t>
    </rPh>
    <rPh sb="1" eb="2">
      <t>イエ</t>
    </rPh>
    <rPh sb="2" eb="3">
      <t>カゲル</t>
    </rPh>
    <rPh sb="3" eb="6">
      <t>ホニンジョウ</t>
    </rPh>
    <phoneticPr fontId="2"/>
  </si>
  <si>
    <t>出石城下町絵図</t>
    <rPh sb="0" eb="2">
      <t>イズシ</t>
    </rPh>
    <rPh sb="2" eb="5">
      <t>ジョウカマチ</t>
    </rPh>
    <rPh sb="5" eb="7">
      <t>エズ</t>
    </rPh>
    <phoneticPr fontId="2"/>
  </si>
  <si>
    <t>１躯</t>
    <rPh sb="1" eb="2">
      <t>ク</t>
    </rPh>
    <phoneticPr fontId="2"/>
  </si>
  <si>
    <t>針葉樹</t>
    <phoneticPr fontId="2"/>
  </si>
  <si>
    <t>広葉樹</t>
    <phoneticPr fontId="2"/>
  </si>
  <si>
    <t>歯科医師</t>
    <rPh sb="2" eb="4">
      <t>イシ</t>
    </rPh>
    <phoneticPr fontId="2"/>
  </si>
  <si>
    <t>－</t>
  </si>
  <si>
    <t>認定こども園</t>
    <rPh sb="0" eb="2">
      <t>ニンテイ</t>
    </rPh>
    <rPh sb="5" eb="6">
      <t>エン</t>
    </rPh>
    <phoneticPr fontId="2"/>
  </si>
  <si>
    <t>３０人～99人</t>
    <rPh sb="2" eb="3">
      <t>ニン</t>
    </rPh>
    <rPh sb="6" eb="7">
      <t>ニン</t>
    </rPh>
    <phoneticPr fontId="2"/>
  </si>
  <si>
    <t>燃やすごみ</t>
    <rPh sb="0" eb="1">
      <t>モ</t>
    </rPh>
    <phoneticPr fontId="2"/>
  </si>
  <si>
    <t>燃やさないごみ</t>
    <rPh sb="0" eb="1">
      <t>モ</t>
    </rPh>
    <phoneticPr fontId="2"/>
  </si>
  <si>
    <t>日高町松岡</t>
    <rPh sb="0" eb="3">
      <t>ヒダカチョウ</t>
    </rPh>
    <rPh sb="3" eb="5">
      <t>マツオカ</t>
    </rPh>
    <phoneticPr fontId="2"/>
  </si>
  <si>
    <t>平 元. 3.28</t>
    <rPh sb="0" eb="1">
      <t>ヘイ</t>
    </rPh>
    <rPh sb="2" eb="3">
      <t>ゲン</t>
    </rPh>
    <phoneticPr fontId="2"/>
  </si>
  <si>
    <t>大  会  議  室</t>
  </si>
  <si>
    <t>面積</t>
    <rPh sb="0" eb="2">
      <t>メンセキ</t>
    </rPh>
    <phoneticPr fontId="2"/>
  </si>
  <si>
    <t>総　　　数</t>
    <rPh sb="0" eb="1">
      <t>フサ</t>
    </rPh>
    <rPh sb="4" eb="5">
      <t>カズ</t>
    </rPh>
    <phoneticPr fontId="2"/>
  </si>
  <si>
    <t>管理会財産区</t>
    <rPh sb="0" eb="2">
      <t>カンリ</t>
    </rPh>
    <rPh sb="2" eb="3">
      <t>カイ</t>
    </rPh>
    <rPh sb="3" eb="5">
      <t>ザイサン</t>
    </rPh>
    <rPh sb="5" eb="6">
      <t>ク</t>
    </rPh>
    <phoneticPr fontId="2"/>
  </si>
  <si>
    <t xml:space="preserve">  （単位：人）</t>
    <phoneticPr fontId="2"/>
  </si>
  <si>
    <t>年度</t>
    <phoneticPr fontId="2"/>
  </si>
  <si>
    <t>世帯数</t>
    <phoneticPr fontId="2"/>
  </si>
  <si>
    <t>水道事業</t>
    <rPh sb="0" eb="2">
      <t>スイドウ</t>
    </rPh>
    <rPh sb="2" eb="4">
      <t>ジギョウ</t>
    </rPh>
    <phoneticPr fontId="2"/>
  </si>
  <si>
    <t>下水道事業</t>
    <rPh sb="0" eb="3">
      <t>ゲスイドウ</t>
    </rPh>
    <rPh sb="3" eb="5">
      <t>ジギョウ</t>
    </rPh>
    <phoneticPr fontId="2"/>
  </si>
  <si>
    <t>一般機械器具製造業、電気機械器具製造業、輸送用機械器具製造業、精密機械器具製</t>
  </si>
  <si>
    <t>体育館</t>
    <rPh sb="0" eb="3">
      <t>タイイクカン</t>
    </rPh>
    <phoneticPr fontId="2"/>
  </si>
  <si>
    <t>書跡・典籍</t>
    <rPh sb="0" eb="1">
      <t>ショ</t>
    </rPh>
    <rPh sb="1" eb="2">
      <t>アト</t>
    </rPh>
    <rPh sb="3" eb="5">
      <t>テンセキ</t>
    </rPh>
    <phoneticPr fontId="2"/>
  </si>
  <si>
    <t>融   資   別</t>
  </si>
  <si>
    <t>件  数</t>
  </si>
  <si>
    <t>金  額</t>
  </si>
  <si>
    <t>長期融資</t>
  </si>
  <si>
    <t>構成比</t>
  </si>
  <si>
    <t>（１）対象者数</t>
    <phoneticPr fontId="2"/>
  </si>
  <si>
    <t>対象者数</t>
    <phoneticPr fontId="2"/>
  </si>
  <si>
    <t>(注)  数値は年間平均　</t>
    <phoneticPr fontId="2"/>
  </si>
  <si>
    <t>地区公園</t>
    <rPh sb="0" eb="2">
      <t>チク</t>
    </rPh>
    <rPh sb="2" eb="4">
      <t>コウエン</t>
    </rPh>
    <phoneticPr fontId="2"/>
  </si>
  <si>
    <t>香美町</t>
    <rPh sb="0" eb="2">
      <t>カミ</t>
    </rPh>
    <rPh sb="2" eb="3">
      <t>マチ</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</si>
  <si>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</si>
  <si>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</si>
  <si>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複合サービス事業</t>
    <rPh sb="0" eb="2">
      <t>フクゴウ</t>
    </rPh>
    <rPh sb="6" eb="8">
      <t>ジギョウ</t>
    </rPh>
    <phoneticPr fontId="2"/>
  </si>
  <si>
    <t>沿岸一本釣</t>
    <rPh sb="2" eb="4">
      <t>イッポン</t>
    </rPh>
    <phoneticPr fontId="2"/>
  </si>
  <si>
    <t>公衆電話</t>
    <rPh sb="0" eb="2">
      <t>コウシュウ</t>
    </rPh>
    <rPh sb="2" eb="4">
      <t>デンワ</t>
    </rPh>
    <phoneticPr fontId="2"/>
  </si>
  <si>
    <t>（単位：台）</t>
    <rPh sb="1" eb="3">
      <t>タンイ</t>
    </rPh>
    <rPh sb="4" eb="5">
      <t>ダイ</t>
    </rPh>
    <phoneticPr fontId="2"/>
  </si>
  <si>
    <t>飲酒</t>
    <phoneticPr fontId="2"/>
  </si>
  <si>
    <t>喫煙</t>
    <phoneticPr fontId="2"/>
  </si>
  <si>
    <t>昭 59. 3.30</t>
    <rPh sb="0" eb="1">
      <t>ショウ</t>
    </rPh>
    <phoneticPr fontId="2"/>
  </si>
  <si>
    <t>沙門法音院日道筆勧進状</t>
    <rPh sb="0" eb="1">
      <t>サ</t>
    </rPh>
    <rPh sb="1" eb="2">
      <t>モン</t>
    </rPh>
    <rPh sb="2" eb="3">
      <t>ホウ</t>
    </rPh>
    <rPh sb="3" eb="4">
      <t>オン</t>
    </rPh>
    <rPh sb="4" eb="5">
      <t>イン</t>
    </rPh>
    <rPh sb="5" eb="6">
      <t>ビ</t>
    </rPh>
    <rPh sb="6" eb="7">
      <t>ミチ</t>
    </rPh>
    <rPh sb="7" eb="8">
      <t>フデ</t>
    </rPh>
    <rPh sb="8" eb="10">
      <t>カンジン</t>
    </rPh>
    <rPh sb="10" eb="11">
      <t>ジョウ</t>
    </rPh>
    <phoneticPr fontId="2"/>
  </si>
  <si>
    <t>８  公害の苦情受理件数</t>
    <rPh sb="3" eb="5">
      <t>コウガイ</t>
    </rPh>
    <rPh sb="6" eb="8">
      <t>クジョウ</t>
    </rPh>
    <rPh sb="8" eb="10">
      <t>ジュリ</t>
    </rPh>
    <rPh sb="10" eb="12">
      <t>ケンスウ</t>
    </rPh>
    <phoneticPr fontId="2"/>
  </si>
  <si>
    <t>一　　　　　　　般　　　　　　世　　　　　　帯</t>
  </si>
  <si>
    <t>世　　　　帯　　　　数</t>
  </si>
  <si>
    <t>世帯の家族類型</t>
  </si>
  <si>
    <t>一般世帯数</t>
  </si>
  <si>
    <t>世帯人員</t>
  </si>
  <si>
    <t>産  業  分  類</t>
  </si>
  <si>
    <t>鬼神谷窯跡出土品</t>
    <rPh sb="0" eb="3">
      <t>オジンダニ</t>
    </rPh>
    <rPh sb="3" eb="4">
      <t>カマ</t>
    </rPh>
    <rPh sb="4" eb="5">
      <t>アト</t>
    </rPh>
    <rPh sb="5" eb="7">
      <t>シュツド</t>
    </rPh>
    <rPh sb="7" eb="8">
      <t>ヒン</t>
    </rPh>
    <phoneticPr fontId="2"/>
  </si>
  <si>
    <t>風鐸</t>
    <rPh sb="0" eb="1">
      <t>フウ</t>
    </rPh>
    <rPh sb="1" eb="2">
      <t>タク</t>
    </rPh>
    <phoneticPr fontId="2"/>
  </si>
  <si>
    <t>県登録</t>
    <rPh sb="0" eb="1">
      <t>ケン</t>
    </rPh>
    <rPh sb="1" eb="3">
      <t>トウロク</t>
    </rPh>
    <phoneticPr fontId="2"/>
  </si>
  <si>
    <t>登録計</t>
    <rPh sb="0" eb="2">
      <t>トウロク</t>
    </rPh>
    <rPh sb="2" eb="3">
      <t>ケイ</t>
    </rPh>
    <phoneticPr fontId="2"/>
  </si>
  <si>
    <t>建造物</t>
    <rPh sb="0" eb="3">
      <t>ケンゾウブツ</t>
    </rPh>
    <phoneticPr fontId="2"/>
  </si>
  <si>
    <t>絵画</t>
    <rPh sb="0" eb="2">
      <t>カイガ</t>
    </rPh>
    <phoneticPr fontId="2"/>
  </si>
  <si>
    <t>無形文化財保持者</t>
    <rPh sb="0" eb="2">
      <t>ムケイ</t>
    </rPh>
    <rPh sb="2" eb="5">
      <t>ブンカザイ</t>
    </rPh>
    <rPh sb="5" eb="8">
      <t>ホジシャ</t>
    </rPh>
    <phoneticPr fontId="2"/>
  </si>
  <si>
    <t>地域改善対策</t>
    <rPh sb="2" eb="4">
      <t>カイゼン</t>
    </rPh>
    <rPh sb="4" eb="6">
      <t>タイサク</t>
    </rPh>
    <phoneticPr fontId="2"/>
  </si>
  <si>
    <t>２９人以下</t>
    <rPh sb="2" eb="3">
      <t>ニン</t>
    </rPh>
    <rPh sb="3" eb="5">
      <t>イカ</t>
    </rPh>
    <phoneticPr fontId="2"/>
  </si>
  <si>
    <t>化学車</t>
  </si>
  <si>
    <t>救急車</t>
  </si>
  <si>
    <t>非常備消防</t>
  </si>
  <si>
    <t>分団数</t>
  </si>
  <si>
    <t>７  火災の発生状況</t>
  </si>
  <si>
    <t>（㎡）</t>
  </si>
  <si>
    <t>（ａ）</t>
  </si>
  <si>
    <t>　　　　　　　　　　　　　　　　　　　　　　　　　　　　　　　　　　       資料  消防本部</t>
  </si>
  <si>
    <t>（単位：件）</t>
  </si>
  <si>
    <t>火 災</t>
  </si>
  <si>
    <t>自 然</t>
  </si>
  <si>
    <t>水 難</t>
  </si>
  <si>
    <t>加工組立
型産業</t>
    <rPh sb="0" eb="2">
      <t>カコウ</t>
    </rPh>
    <rPh sb="2" eb="4">
      <t>クミタテ</t>
    </rPh>
    <rPh sb="5" eb="6">
      <t>カタ</t>
    </rPh>
    <rPh sb="6" eb="8">
      <t>サンギョウ</t>
    </rPh>
    <phoneticPr fontId="2"/>
  </si>
  <si>
    <t>阿弥陀如来坐像</t>
    <rPh sb="0" eb="3">
      <t>アミダ</t>
    </rPh>
    <rPh sb="3" eb="5">
      <t>ニョライ</t>
    </rPh>
    <rPh sb="5" eb="6">
      <t>ザ</t>
    </rPh>
    <rPh sb="6" eb="7">
      <t>ゾウ</t>
    </rPh>
    <phoneticPr fontId="2"/>
  </si>
  <si>
    <t>但東町中山</t>
    <rPh sb="0" eb="3">
      <t>タントウチョウ</t>
    </rPh>
    <rPh sb="3" eb="5">
      <t>ナカヤマ</t>
    </rPh>
    <phoneticPr fontId="2"/>
  </si>
  <si>
    <t>婚姻率</t>
    <phoneticPr fontId="2"/>
  </si>
  <si>
    <t>離婚率</t>
    <phoneticPr fontId="2"/>
  </si>
  <si>
    <t>出生率</t>
    <phoneticPr fontId="2"/>
  </si>
  <si>
    <t>亀ヶ城跡</t>
    <rPh sb="0" eb="1">
      <t>カメ</t>
    </rPh>
    <rPh sb="2" eb="3">
      <t>シロ</t>
    </rPh>
    <rPh sb="3" eb="4">
      <t>アト</t>
    </rPh>
    <phoneticPr fontId="2"/>
  </si>
  <si>
    <t>但東町太田</t>
    <rPh sb="0" eb="3">
      <t>タントウチョウ</t>
    </rPh>
    <rPh sb="3" eb="5">
      <t>オオタ</t>
    </rPh>
    <phoneticPr fontId="2"/>
  </si>
  <si>
    <t>御池（恒良親王住居跡）</t>
    <rPh sb="0" eb="2">
      <t>オイケ</t>
    </rPh>
    <rPh sb="3" eb="4">
      <t>ツネ</t>
    </rPh>
    <rPh sb="4" eb="5">
      <t>リョウ</t>
    </rPh>
    <rPh sb="5" eb="7">
      <t>シンノウ</t>
    </rPh>
    <rPh sb="7" eb="9">
      <t>ジュウキョ</t>
    </rPh>
    <rPh sb="9" eb="10">
      <t>アト</t>
    </rPh>
    <phoneticPr fontId="2"/>
  </si>
  <si>
    <t>旧但馬安国寺跡</t>
    <rPh sb="0" eb="1">
      <t>キュウ</t>
    </rPh>
    <rPh sb="1" eb="3">
      <t>タジマ</t>
    </rPh>
    <rPh sb="3" eb="4">
      <t>アン</t>
    </rPh>
    <rPh sb="4" eb="5">
      <t>コク</t>
    </rPh>
    <rPh sb="5" eb="7">
      <t>テラアト</t>
    </rPh>
    <phoneticPr fontId="2"/>
  </si>
  <si>
    <t>（単位：千円）</t>
    <phoneticPr fontId="2"/>
  </si>
  <si>
    <t>療養の給付</t>
    <phoneticPr fontId="2"/>
  </si>
  <si>
    <t>療養費</t>
    <phoneticPr fontId="2"/>
  </si>
  <si>
    <t>高額療養費</t>
    <phoneticPr fontId="2"/>
  </si>
  <si>
    <t>出産育児一時金</t>
    <phoneticPr fontId="2"/>
  </si>
  <si>
    <t>結核医療付加金</t>
    <phoneticPr fontId="2"/>
  </si>
  <si>
    <t>(注1)　３～２月診療(12ヶ月)に係る数値である。</t>
    <phoneticPr fontId="2"/>
  </si>
  <si>
    <t>（単位：千円）</t>
    <phoneticPr fontId="2"/>
  </si>
  <si>
    <t>資料：税務課</t>
    <phoneticPr fontId="2"/>
  </si>
  <si>
    <t>一式</t>
    <rPh sb="0" eb="2">
      <t>イッシキ</t>
    </rPh>
    <phoneticPr fontId="2"/>
  </si>
  <si>
    <t>飾千石船</t>
    <rPh sb="0" eb="1">
      <t>カザ</t>
    </rPh>
    <rPh sb="1" eb="3">
      <t>センゴク</t>
    </rPh>
    <rPh sb="3" eb="4">
      <t>フネ</t>
    </rPh>
    <phoneticPr fontId="2"/>
  </si>
  <si>
    <t>石造十界曼荼羅</t>
    <rPh sb="0" eb="2">
      <t>セキゾウ</t>
    </rPh>
    <rPh sb="2" eb="3">
      <t>ジュウ</t>
    </rPh>
    <rPh sb="3" eb="4">
      <t>カイ</t>
    </rPh>
    <rPh sb="4" eb="7">
      <t>マンダラ</t>
    </rPh>
    <phoneticPr fontId="2"/>
  </si>
  <si>
    <t>石棒</t>
    <rPh sb="0" eb="1">
      <t>イシ</t>
    </rPh>
    <rPh sb="1" eb="2">
      <t>ボウ</t>
    </rPh>
    <phoneticPr fontId="2"/>
  </si>
  <si>
    <t>　　１級</t>
  </si>
  <si>
    <t>　　２級</t>
  </si>
  <si>
    <t>　　３級</t>
  </si>
  <si>
    <t>　　４級</t>
  </si>
  <si>
    <t>　　５級</t>
  </si>
  <si>
    <t>　　６級</t>
  </si>
  <si>
    <t>波食甌穴群</t>
    <rPh sb="0" eb="1">
      <t>ナミ</t>
    </rPh>
    <rPh sb="1" eb="2">
      <t>ショク</t>
    </rPh>
    <rPh sb="2" eb="4">
      <t>オウケツ</t>
    </rPh>
    <rPh sb="4" eb="5">
      <t>グン</t>
    </rPh>
    <phoneticPr fontId="2"/>
  </si>
  <si>
    <t>宇日流紋岩の流理（流紋）</t>
    <rPh sb="0" eb="1">
      <t>ウ</t>
    </rPh>
    <rPh sb="1" eb="2">
      <t>ヒ</t>
    </rPh>
    <rPh sb="2" eb="5">
      <t>リュウモンガン</t>
    </rPh>
    <rPh sb="6" eb="7">
      <t>リュウ</t>
    </rPh>
    <rPh sb="7" eb="8">
      <t>リ</t>
    </rPh>
    <rPh sb="9" eb="10">
      <t>リュウ</t>
    </rPh>
    <rPh sb="10" eb="11">
      <t>モン</t>
    </rPh>
    <phoneticPr fontId="2"/>
  </si>
  <si>
    <t>約9,000㎡</t>
    <rPh sb="0" eb="1">
      <t>ヤク</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</si>
  <si>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</si>
  <si>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</si>
  <si>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</si>
  <si>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</si>
  <si>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</si>
  <si>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合計</t>
    <rPh sb="0" eb="2">
      <t>ゴウケイ</t>
    </rPh>
    <phoneticPr fontId="2"/>
  </si>
  <si>
    <t>要支援1</t>
    <rPh sb="0" eb="1">
      <t>ヨウ</t>
    </rPh>
    <rPh sb="1" eb="3">
      <t>シエン</t>
    </rPh>
    <phoneticPr fontId="2"/>
  </si>
  <si>
    <t>現象日数</t>
    <rPh sb="0" eb="2">
      <t>ゲンショウ</t>
    </rPh>
    <rPh sb="2" eb="4">
      <t>ニッスウ</t>
    </rPh>
    <phoneticPr fontId="2"/>
  </si>
  <si>
    <t>極</t>
    <phoneticPr fontId="2"/>
  </si>
  <si>
    <t>％</t>
    <phoneticPr fontId="2"/>
  </si>
  <si>
    <t>ｈ</t>
    <phoneticPr fontId="2"/>
  </si>
  <si>
    <t>ミーティングルーム</t>
    <phoneticPr fontId="2"/>
  </si>
  <si>
    <t>平成24年</t>
    <rPh sb="0" eb="2">
      <t>ヘイセイ</t>
    </rPh>
    <rPh sb="4" eb="5">
      <t>ネン</t>
    </rPh>
    <phoneticPr fontId="2"/>
  </si>
  <si>
    <t>鉱業</t>
    <rPh sb="0" eb="2">
      <t>コウギョウ</t>
    </rPh>
    <phoneticPr fontId="2"/>
  </si>
  <si>
    <t>（検挙人員）</t>
    <rPh sb="1" eb="3">
      <t>ケンキョ</t>
    </rPh>
    <rPh sb="3" eb="5">
      <t>ジンイン</t>
    </rPh>
    <phoneticPr fontId="2"/>
  </si>
  <si>
    <t>　　　　　26年</t>
    <rPh sb="7" eb="8">
      <t>ネン</t>
    </rPh>
    <phoneticPr fontId="2"/>
  </si>
  <si>
    <t>国道</t>
  </si>
  <si>
    <t>国道</t>
    <rPh sb="0" eb="2">
      <t>コクドウ</t>
    </rPh>
    <phoneticPr fontId="2"/>
  </si>
  <si>
    <t>県道</t>
  </si>
  <si>
    <t>県道</t>
    <rPh sb="0" eb="2">
      <t>ケンドウ</t>
    </rPh>
    <phoneticPr fontId="2"/>
  </si>
  <si>
    <t>資料：社会福祉課</t>
  </si>
  <si>
    <t xml:space="preserve"> （注）  保護率は推計人口1,000人に対する年度末生活保護実人員。　　　　　　　　　　 </t>
    <rPh sb="10" eb="12">
      <t>スイケイ</t>
    </rPh>
    <phoneticPr fontId="2"/>
  </si>
  <si>
    <t>24-1810</t>
  </si>
  <si>
    <t>134°49'</t>
    <phoneticPr fontId="2"/>
  </si>
  <si>
    <t>35°32'</t>
    <phoneticPr fontId="2"/>
  </si>
  <si>
    <t>38.8㎞</t>
    <phoneticPr fontId="2"/>
  </si>
  <si>
    <t>32.2㎞</t>
    <phoneticPr fontId="2"/>
  </si>
  <si>
    <t>0.0m</t>
    <phoneticPr fontId="2"/>
  </si>
  <si>
    <t>㎢</t>
    <phoneticPr fontId="2"/>
  </si>
  <si>
    <t xml:space="preserve">３　土地の地目別面積および評価額 （各年1月1日現在）                                          </t>
    <phoneticPr fontId="2"/>
  </si>
  <si>
    <t xml:space="preserve"> 年</t>
    <phoneticPr fontId="2"/>
  </si>
  <si>
    <t>面        　    積                 （単位：千㎡）</t>
    <phoneticPr fontId="2"/>
  </si>
  <si>
    <t xml:space="preserve">評　　　価　　　額　　　　　　　（単位：百万円） </t>
    <phoneticPr fontId="2"/>
  </si>
  <si>
    <t>前面道路の状況</t>
    <phoneticPr fontId="2"/>
  </si>
  <si>
    <t>２  医療従事者（各年末現在）</t>
    <phoneticPr fontId="2"/>
  </si>
  <si>
    <t>年</t>
    <phoneticPr fontId="2"/>
  </si>
  <si>
    <t>（注）　調査は2年に1度実施</t>
    <phoneticPr fontId="2"/>
  </si>
  <si>
    <t xml:space="preserve">３  主要死因別死亡者数 </t>
    <phoneticPr fontId="2"/>
  </si>
  <si>
    <t>（単位：人）</t>
    <phoneticPr fontId="2"/>
  </si>
  <si>
    <t xml:space="preserve">　　　　　　　　　　　　　　　　　　　　　　　　　　　　　　　　　　  </t>
    <phoneticPr fontId="2"/>
  </si>
  <si>
    <t>（単位：kℓ）</t>
    <phoneticPr fontId="2"/>
  </si>
  <si>
    <t>５  ごみ収集量</t>
    <phoneticPr fontId="2"/>
  </si>
  <si>
    <t xml:space="preserve"> （単位：ｔ）</t>
    <phoneticPr fontId="2"/>
  </si>
  <si>
    <t>年度</t>
    <phoneticPr fontId="2"/>
  </si>
  <si>
    <t>年度</t>
    <phoneticPr fontId="2"/>
  </si>
  <si>
    <t>（単位：ｔ）</t>
    <phoneticPr fontId="2"/>
  </si>
  <si>
    <t>びん・かん</t>
    <phoneticPr fontId="2"/>
  </si>
  <si>
    <t>ペットボトル</t>
    <phoneticPr fontId="2"/>
  </si>
  <si>
    <t>９  環境衛生営業施設数（各年３月31日現在）</t>
    <phoneticPr fontId="2"/>
  </si>
  <si>
    <t>総　　数</t>
    <phoneticPr fontId="2"/>
  </si>
  <si>
    <t>旅館・ホテル</t>
    <phoneticPr fontId="2"/>
  </si>
  <si>
    <t>23-1111</t>
  </si>
  <si>
    <t>32-0001</t>
  </si>
  <si>
    <t>47-1111</t>
  </si>
  <si>
    <t>42-1111</t>
  </si>
  <si>
    <t>52-3111</t>
  </si>
  <si>
    <t>54-1000</t>
  </si>
  <si>
    <t>24-1119</t>
  </si>
  <si>
    <t>32-0119</t>
  </si>
  <si>
    <t>47-1119</t>
  </si>
  <si>
    <t>43-2119</t>
  </si>
  <si>
    <t>52-0119</t>
  </si>
  <si>
    <t>54-0119</t>
  </si>
  <si>
    <t>22-2013</t>
  </si>
  <si>
    <t>24-2247</t>
  </si>
  <si>
    <t/>
  </si>
  <si>
    <t>23-6151</t>
  </si>
  <si>
    <t>21-9072</t>
  </si>
  <si>
    <t>21-9078</t>
  </si>
  <si>
    <t>21-9060</t>
  </si>
  <si>
    <t>21-9010</t>
  </si>
  <si>
    <t>21-9036</t>
  </si>
  <si>
    <t>23-1492</t>
  </si>
  <si>
    <t>24-1164</t>
  </si>
  <si>
    <t>23-6164</t>
  </si>
  <si>
    <t>24-0319</t>
  </si>
  <si>
    <t>23-3745</t>
  </si>
  <si>
    <t>24-3160</t>
  </si>
  <si>
    <t>23-3746</t>
  </si>
  <si>
    <t>23-3747</t>
  </si>
  <si>
    <t>28-3402</t>
  </si>
  <si>
    <t>27-0727</t>
  </si>
  <si>
    <t>21-9071</t>
  </si>
  <si>
    <t>47-1071</t>
  </si>
  <si>
    <t>47-0503</t>
  </si>
  <si>
    <t>48-0008</t>
  </si>
  <si>
    <t>42-5244</t>
  </si>
  <si>
    <t>42-0894</t>
  </si>
  <si>
    <t>42-2023</t>
  </si>
  <si>
    <t>44-1275</t>
  </si>
  <si>
    <t>45-1534</t>
  </si>
  <si>
    <t>45-1316</t>
  </si>
  <si>
    <t>52-5810</t>
  </si>
  <si>
    <t>52-4012</t>
  </si>
  <si>
    <t>52-5589</t>
  </si>
  <si>
    <t>52-6545</t>
  </si>
  <si>
    <t>52-2572</t>
  </si>
  <si>
    <t>52-4480</t>
  </si>
  <si>
    <t>54-0990</t>
  </si>
  <si>
    <t>55-0001</t>
  </si>
  <si>
    <t>56-0001</t>
  </si>
  <si>
    <t>23-0345</t>
  </si>
  <si>
    <t>42-0137</t>
  </si>
  <si>
    <t>52-5294</t>
  </si>
  <si>
    <t>22-5234</t>
  </si>
  <si>
    <t>22-2268</t>
  </si>
  <si>
    <t>22-2554</t>
  </si>
  <si>
    <t>22-2567</t>
  </si>
  <si>
    <t>22-2534</t>
  </si>
  <si>
    <t>22-2487</t>
  </si>
  <si>
    <t>22-2542</t>
  </si>
  <si>
    <t>28-2019</t>
  </si>
  <si>
    <t>27-0001</t>
  </si>
  <si>
    <t>32-2109</t>
  </si>
  <si>
    <t>47-0014</t>
  </si>
  <si>
    <t>42-0543</t>
  </si>
  <si>
    <t>42-0231</t>
  </si>
  <si>
    <t>42-0055</t>
  </si>
  <si>
    <t>44-0200</t>
  </si>
  <si>
    <t>45-0040</t>
  </si>
  <si>
    <t>52-2105</t>
  </si>
  <si>
    <t>52-2177</t>
  </si>
  <si>
    <t>52-2040</t>
  </si>
  <si>
    <t>52-5190</t>
  </si>
  <si>
    <t>54-0013</t>
  </si>
  <si>
    <t>56-0354</t>
  </si>
  <si>
    <t>22-2546</t>
  </si>
  <si>
    <t>22-2880</t>
  </si>
  <si>
    <t>28-2444</t>
  </si>
  <si>
    <t>32-2043</t>
  </si>
  <si>
    <t>47-0035</t>
  </si>
  <si>
    <t>42-1801</t>
  </si>
  <si>
    <t>44-0201</t>
  </si>
  <si>
    <t>52-4100</t>
  </si>
  <si>
    <t>54-1155</t>
  </si>
  <si>
    <t>22-4305</t>
  </si>
  <si>
    <t>22-2111</t>
  </si>
  <si>
    <t>22-7177</t>
  </si>
  <si>
    <t>42-1133</t>
  </si>
  <si>
    <t>52-3131</t>
  </si>
  <si>
    <t>22-2114</t>
  </si>
  <si>
    <t>52-3565</t>
  </si>
  <si>
    <t>29-0888</t>
  </si>
  <si>
    <t>22-3786</t>
  </si>
  <si>
    <t>24-6000</t>
  </si>
  <si>
    <t>24-2233</t>
  </si>
  <si>
    <t>22-6361</t>
  </si>
  <si>
    <t>22-2261</t>
  </si>
  <si>
    <t>22-6931</t>
  </si>
  <si>
    <t>52-2174</t>
  </si>
  <si>
    <t>52-2503</t>
  </si>
  <si>
    <t>23-0018</t>
  </si>
  <si>
    <t>23-2772</t>
  </si>
  <si>
    <t>29-3900</t>
  </si>
  <si>
    <t>42-1731</t>
  </si>
  <si>
    <t>42-0169</t>
  </si>
  <si>
    <t>42-1122</t>
  </si>
  <si>
    <t>42-1056</t>
  </si>
  <si>
    <t>52-2137</t>
  </si>
  <si>
    <t>22-6360</t>
  </si>
  <si>
    <t>28-2107</t>
  </si>
  <si>
    <t>22-3960</t>
  </si>
  <si>
    <t>47-0153</t>
  </si>
  <si>
    <t>54-0105</t>
  </si>
  <si>
    <t>56-0245</t>
  </si>
  <si>
    <t>32-2269</t>
  </si>
  <si>
    <t>42-1717</t>
  </si>
  <si>
    <t>32-4666</t>
  </si>
  <si>
    <t>47-2030</t>
  </si>
  <si>
    <t>42-4610</t>
  </si>
  <si>
    <t>52-6188</t>
  </si>
  <si>
    <t>21-9079</t>
  </si>
  <si>
    <t>23-7750</t>
  </si>
  <si>
    <t>20-8560</t>
  </si>
  <si>
    <t>28-3085</t>
  </si>
  <si>
    <t>32-2575</t>
  </si>
  <si>
    <t>32-2851</t>
  </si>
  <si>
    <t>32-0515</t>
  </si>
  <si>
    <t>47-1932</t>
  </si>
  <si>
    <t>47-2020</t>
  </si>
  <si>
    <t>47-1555</t>
  </si>
  <si>
    <t>44-1515</t>
  </si>
  <si>
    <t>42-6111</t>
  </si>
  <si>
    <t>52-5456</t>
  </si>
  <si>
    <t>52-6556</t>
  </si>
  <si>
    <t>52-2353</t>
  </si>
  <si>
    <t>52-3416</t>
  </si>
  <si>
    <t>52-7100</t>
  </si>
  <si>
    <t>52-5300</t>
  </si>
  <si>
    <t>56-1000</t>
  </si>
  <si>
    <t>23-0255</t>
  </si>
  <si>
    <t>24-3000</t>
  </si>
  <si>
    <t>47-1805</t>
  </si>
  <si>
    <t>42-2505</t>
  </si>
  <si>
    <t>52-5511</t>
  </si>
  <si>
    <t>54-0141(やまびこ)</t>
  </si>
  <si>
    <t>56-1000(日本･ﾓﾝｺﾞﾙ民族博物館)</t>
  </si>
  <si>
    <t>22-7511</t>
  </si>
  <si>
    <t>24-1321</t>
  </si>
  <si>
    <t>26-0005</t>
  </si>
  <si>
    <t>47-1805(竹野B&amp;G海洋ｾﾝﾀｰ)</t>
  </si>
  <si>
    <t>44-0440</t>
  </si>
  <si>
    <t>45-1900(但馬ﾄﾞｰﾑ)</t>
  </si>
  <si>
    <t>52-5511(出石B&amp;G海洋ｾﾝﾀｰ)</t>
  </si>
  <si>
    <t>43-2001</t>
  </si>
  <si>
    <t>37-8222</t>
  </si>
  <si>
    <t>54-0141</t>
  </si>
  <si>
    <t>26-1925</t>
  </si>
  <si>
    <t>22-2002</t>
  </si>
  <si>
    <t>32-2229</t>
  </si>
  <si>
    <t>32-2228</t>
  </si>
  <si>
    <t>32-2230</t>
  </si>
  <si>
    <t>32-2194</t>
  </si>
  <si>
    <t>32-2097</t>
  </si>
  <si>
    <t>32-2195</t>
  </si>
  <si>
    <t>56-1511</t>
  </si>
  <si>
    <t>22-6111</t>
  </si>
  <si>
    <t>42-1611</t>
  </si>
  <si>
    <t>52-2555</t>
  </si>
  <si>
    <t>23-9219</t>
  </si>
  <si>
    <t>48-0001</t>
  </si>
  <si>
    <t>45-0003</t>
  </si>
  <si>
    <t>55-0036</t>
  </si>
  <si>
    <t>56-0303</t>
  </si>
  <si>
    <t>54-0011</t>
  </si>
  <si>
    <t>24-7033</t>
  </si>
  <si>
    <t>23-2573</t>
  </si>
  <si>
    <t>32-4503</t>
  </si>
  <si>
    <t>47-1423</t>
  </si>
  <si>
    <t>42-0100</t>
  </si>
  <si>
    <t>52-3024</t>
  </si>
  <si>
    <t>54-0181</t>
  </si>
  <si>
    <t>24-8811</t>
  </si>
  <si>
    <t>24-1127</t>
  </si>
  <si>
    <t>23-0868</t>
  </si>
  <si>
    <t>22-2915</t>
  </si>
  <si>
    <t>42-0430</t>
  </si>
  <si>
    <t>24-4014</t>
  </si>
  <si>
    <t>44-1730</t>
  </si>
  <si>
    <t>29-5533</t>
  </si>
  <si>
    <t>32-0181</t>
  </si>
  <si>
    <t>47-2200</t>
  </si>
  <si>
    <t>52-6611</t>
  </si>
  <si>
    <t>56-1016</t>
  </si>
  <si>
    <t>53-1300</t>
  </si>
  <si>
    <t>26-8686</t>
  </si>
  <si>
    <t>52-7001</t>
  </si>
  <si>
    <t>22-1300</t>
  </si>
  <si>
    <t>48-0101</t>
  </si>
  <si>
    <t>22-1121</t>
  </si>
  <si>
    <t>28-3711</t>
  </si>
  <si>
    <t>29-2880</t>
  </si>
  <si>
    <t>29-0515</t>
  </si>
  <si>
    <t>22-8123</t>
  </si>
  <si>
    <t>24-8080</t>
  </si>
  <si>
    <t>22-3366</t>
  </si>
  <si>
    <t>32-3511</t>
  </si>
  <si>
    <t>47-2010</t>
  </si>
  <si>
    <t>48-0778</t>
  </si>
  <si>
    <t>43-2700</t>
  </si>
  <si>
    <t>44-1700</t>
  </si>
  <si>
    <t>53-2800</t>
  </si>
  <si>
    <t>53-4111</t>
  </si>
  <si>
    <t>23-3428</t>
  </si>
  <si>
    <t>29-3063</t>
  </si>
  <si>
    <t>22-7110</t>
  </si>
  <si>
    <t>22-8055</t>
  </si>
  <si>
    <t>32-2278</t>
  </si>
  <si>
    <t>32-4550</t>
  </si>
  <si>
    <t>44-1368</t>
  </si>
  <si>
    <t>53-2112</t>
  </si>
  <si>
    <t>52-6644</t>
  </si>
  <si>
    <t>56-1166</t>
  </si>
  <si>
    <t>53-5566</t>
  </si>
  <si>
    <t>52-4811</t>
  </si>
  <si>
    <t>52-3438</t>
  </si>
  <si>
    <t>24-1570</t>
  </si>
  <si>
    <t>24-8877</t>
  </si>
  <si>
    <t>22-8688</t>
  </si>
  <si>
    <t>29-1717</t>
  </si>
  <si>
    <t>47-1949</t>
  </si>
  <si>
    <t>23-0019</t>
  </si>
  <si>
    <t>52-5642</t>
  </si>
  <si>
    <t>32-0110</t>
  </si>
  <si>
    <t>24-0110</t>
  </si>
  <si>
    <t>42-0140</t>
  </si>
  <si>
    <t>52-0110</t>
  </si>
  <si>
    <t>23-1001</t>
  </si>
  <si>
    <t>22-4314</t>
  </si>
  <si>
    <t>22-4407</t>
  </si>
  <si>
    <t>23-0999</t>
  </si>
  <si>
    <t>23-5666</t>
  </si>
  <si>
    <t>45-1900</t>
  </si>
  <si>
    <t>26-1500</t>
  </si>
  <si>
    <t>26-1515</t>
  </si>
  <si>
    <t>26-1511</t>
  </si>
  <si>
    <t>22-2101</t>
  </si>
  <si>
    <t>22-3126</t>
  </si>
  <si>
    <t>22-5145</t>
  </si>
  <si>
    <t>23-3101</t>
  </si>
  <si>
    <t>22-0948</t>
  </si>
  <si>
    <t>22-2304</t>
  </si>
  <si>
    <t>22-2881</t>
  </si>
  <si>
    <t>22-2219</t>
  </si>
  <si>
    <t>22-2606</t>
  </si>
  <si>
    <t>22-2703</t>
  </si>
  <si>
    <t>22-3978</t>
  </si>
  <si>
    <t>23-0263</t>
  </si>
  <si>
    <t>23-0147</t>
  </si>
  <si>
    <t>28-2531</t>
  </si>
  <si>
    <t>47-1188</t>
  </si>
  <si>
    <t>22-8111</t>
  </si>
  <si>
    <t>32-3663</t>
  </si>
  <si>
    <t>47-1080</t>
  </si>
  <si>
    <t>45-0800</t>
  </si>
  <si>
    <t>52-4806</t>
  </si>
  <si>
    <t>54-0500</t>
  </si>
  <si>
    <t>22-4456</t>
  </si>
  <si>
    <t>22-4041</t>
  </si>
  <si>
    <t>42-4751</t>
  </si>
  <si>
    <t>32-4411</t>
  </si>
  <si>
    <t>47-1771</t>
  </si>
  <si>
    <t>42-1251</t>
  </si>
  <si>
    <t>52-2113</t>
  </si>
  <si>
    <t>32-4141</t>
  </si>
  <si>
    <t>24-5551</t>
  </si>
  <si>
    <t>24-4738</t>
  </si>
  <si>
    <t>23-2287</t>
  </si>
  <si>
    <t>23-2221</t>
  </si>
  <si>
    <t>22-0764</t>
  </si>
  <si>
    <t>32-3888</t>
    <phoneticPr fontId="2"/>
  </si>
  <si>
    <t>（注）　都市公園法に基づき設置された公園による。</t>
    <rPh sb="1" eb="2">
      <t>チュウ</t>
    </rPh>
    <rPh sb="4" eb="6">
      <t>トシ</t>
    </rPh>
    <rPh sb="6" eb="8">
      <t>コウエン</t>
    </rPh>
    <rPh sb="8" eb="9">
      <t>ホウ</t>
    </rPh>
    <rPh sb="10" eb="11">
      <t>モト</t>
    </rPh>
    <rPh sb="13" eb="15">
      <t>セッチ</t>
    </rPh>
    <rPh sb="18" eb="20">
      <t>コウエン</t>
    </rPh>
    <phoneticPr fontId="2"/>
  </si>
  <si>
    <t>資料：都市整備課</t>
    <rPh sb="5" eb="7">
      <t>セイビ</t>
    </rPh>
    <phoneticPr fontId="2"/>
  </si>
  <si>
    <t>23-2573</t>
    <phoneticPr fontId="2"/>
  </si>
  <si>
    <t>城崎振興局</t>
    <rPh sb="0" eb="2">
      <t>キノサキ</t>
    </rPh>
    <rPh sb="2" eb="4">
      <t>シンコウ</t>
    </rPh>
    <rPh sb="4" eb="5">
      <t>キョク</t>
    </rPh>
    <phoneticPr fontId="2"/>
  </si>
  <si>
    <t>竹野振興局</t>
    <rPh sb="0" eb="2">
      <t>タケノ</t>
    </rPh>
    <rPh sb="2" eb="4">
      <t>シンコウ</t>
    </rPh>
    <rPh sb="4" eb="5">
      <t>キョク</t>
    </rPh>
    <phoneticPr fontId="2"/>
  </si>
  <si>
    <t>日高振興局</t>
    <rPh sb="0" eb="2">
      <t>ヒダカ</t>
    </rPh>
    <rPh sb="2" eb="4">
      <t>シンコウ</t>
    </rPh>
    <rPh sb="4" eb="5">
      <t>キョク</t>
    </rPh>
    <phoneticPr fontId="2"/>
  </si>
  <si>
    <t>出石振興局</t>
    <rPh sb="0" eb="2">
      <t>イズシ</t>
    </rPh>
    <rPh sb="2" eb="4">
      <t>シンコウ</t>
    </rPh>
    <rPh sb="4" eb="5">
      <t>キョク</t>
    </rPh>
    <phoneticPr fontId="2"/>
  </si>
  <si>
    <t>但東振興局</t>
    <rPh sb="0" eb="2">
      <t>タントウ</t>
    </rPh>
    <rPh sb="2" eb="4">
      <t>シンコウ</t>
    </rPh>
    <rPh sb="4" eb="5">
      <t>キョク</t>
    </rPh>
    <phoneticPr fontId="2"/>
  </si>
  <si>
    <t>平成19年</t>
    <phoneticPr fontId="2"/>
  </si>
  <si>
    <t>平成21年</t>
    <phoneticPr fontId="2"/>
  </si>
  <si>
    <t>建造物(石造物を含む)</t>
    <rPh sb="0" eb="3">
      <t>ケンゾウブツ</t>
    </rPh>
    <phoneticPr fontId="2"/>
  </si>
  <si>
    <t>美術工芸品</t>
    <rPh sb="0" eb="2">
      <t>ビジュツ</t>
    </rPh>
    <rPh sb="2" eb="5">
      <t>コウゲイヒン</t>
    </rPh>
    <phoneticPr fontId="2"/>
  </si>
  <si>
    <t>平 27. 3.10</t>
    <rPh sb="0" eb="1">
      <t>ヘイ</t>
    </rPh>
    <phoneticPr fontId="2"/>
  </si>
  <si>
    <t>観正寺庭園</t>
    <rPh sb="0" eb="1">
      <t>カン</t>
    </rPh>
    <rPh sb="1" eb="2">
      <t>セイ</t>
    </rPh>
    <rPh sb="2" eb="3">
      <t>テラ</t>
    </rPh>
    <rPh sb="3" eb="5">
      <t>テイエン</t>
    </rPh>
    <phoneticPr fontId="2"/>
  </si>
  <si>
    <t>平 26.8.19</t>
    <rPh sb="0" eb="1">
      <t>ヘイ</t>
    </rPh>
    <phoneticPr fontId="2"/>
  </si>
  <si>
    <t>平 27.3.26</t>
    <rPh sb="0" eb="1">
      <t>ヘイ</t>
    </rPh>
    <phoneticPr fontId="2"/>
  </si>
  <si>
    <t>（単位：戸）</t>
    <phoneticPr fontId="2"/>
  </si>
  <si>
    <t>総　数</t>
    <phoneticPr fontId="2"/>
  </si>
  <si>
    <t>今 　森</t>
  </si>
  <si>
    <t>栄　町</t>
  </si>
  <si>
    <t>高　屋</t>
  </si>
  <si>
    <t>資料：建築住宅課</t>
    <phoneticPr fontId="2"/>
  </si>
  <si>
    <t>１　永久選挙人名簿登録者数</t>
    <phoneticPr fontId="2"/>
  </si>
  <si>
    <t>男</t>
    <phoneticPr fontId="2"/>
  </si>
  <si>
    <t>　　　　　27年</t>
    <rPh sb="7" eb="8">
      <t>ネン</t>
    </rPh>
    <phoneticPr fontId="2"/>
  </si>
  <si>
    <t>作品の寄贈・寄託（点）</t>
    <rPh sb="0" eb="2">
      <t>サクヒン</t>
    </rPh>
    <rPh sb="9" eb="10">
      <t>テン</t>
    </rPh>
    <phoneticPr fontId="2"/>
  </si>
  <si>
    <t>資料：高年介護課</t>
    <rPh sb="5" eb="7">
      <t>カイゴ</t>
    </rPh>
    <rPh sb="7" eb="8">
      <t>カ</t>
    </rPh>
    <phoneticPr fontId="2"/>
  </si>
  <si>
    <t>短期入所生活介護施設</t>
    <rPh sb="0" eb="2">
      <t>タンキ</t>
    </rPh>
    <rPh sb="2" eb="4">
      <t>ニュウショ</t>
    </rPh>
    <rPh sb="4" eb="6">
      <t>セイカツ</t>
    </rPh>
    <rPh sb="6" eb="8">
      <t>カイゴ</t>
    </rPh>
    <rPh sb="8" eb="10">
      <t>シセツ</t>
    </rPh>
    <phoneticPr fontId="2"/>
  </si>
  <si>
    <t>小規模多機能型居宅介護事業所</t>
    <rPh sb="0" eb="3">
      <t>ショウキボ</t>
    </rPh>
    <rPh sb="3" eb="7">
      <t>タキノウガタ</t>
    </rPh>
    <rPh sb="7" eb="9">
      <t>キョタク</t>
    </rPh>
    <rPh sb="9" eb="11">
      <t>カイゴ</t>
    </rPh>
    <rPh sb="11" eb="14">
      <t>ジギョウショ</t>
    </rPh>
    <phoneticPr fontId="2"/>
  </si>
  <si>
    <t>老人福祉</t>
    <phoneticPr fontId="2"/>
  </si>
  <si>
    <t>施設数</t>
    <phoneticPr fontId="2"/>
  </si>
  <si>
    <t>（各年度3月末現在）</t>
    <phoneticPr fontId="2"/>
  </si>
  <si>
    <t>年　度</t>
    <phoneticPr fontId="2"/>
  </si>
  <si>
    <t>普及状況</t>
    <phoneticPr fontId="2"/>
  </si>
  <si>
    <t>戸数（戸）</t>
    <phoneticPr fontId="2"/>
  </si>
  <si>
    <t xml:space="preserve">（注）  １ 普及状況における普及率は、供用開始人口の総人口に対する百分比である。　　　　　   </t>
    <phoneticPr fontId="2"/>
  </si>
  <si>
    <t xml:space="preserve">                                                                 </t>
    <phoneticPr fontId="2"/>
  </si>
  <si>
    <t>資料：財政課</t>
    <phoneticPr fontId="2"/>
  </si>
  <si>
    <t>太陽光発電事業</t>
    <rPh sb="0" eb="3">
      <t>タイヨウコウ</t>
    </rPh>
    <rPh sb="3" eb="5">
      <t>ハツデン</t>
    </rPh>
    <rPh sb="5" eb="7">
      <t>ジギョウ</t>
    </rPh>
    <phoneticPr fontId="2"/>
  </si>
  <si>
    <t xml:space="preserve">                                                                              　  </t>
    <phoneticPr fontId="2"/>
  </si>
  <si>
    <t>会計別</t>
    <phoneticPr fontId="2"/>
  </si>
  <si>
    <t>収入</t>
    <phoneticPr fontId="2"/>
  </si>
  <si>
    <t>21-9065(城崎振興局)</t>
    <rPh sb="10" eb="13">
      <t>シンコウキョク</t>
    </rPh>
    <phoneticPr fontId="2"/>
  </si>
  <si>
    <t>面積　
(k㎡)</t>
    <phoneticPr fontId="2"/>
  </si>
  <si>
    <t>精和園成人寮</t>
    <rPh sb="0" eb="1">
      <t>セイ</t>
    </rPh>
    <rPh sb="1" eb="2">
      <t>ワ</t>
    </rPh>
    <rPh sb="2" eb="3">
      <t>エン</t>
    </rPh>
    <rPh sb="3" eb="5">
      <t>セイジン</t>
    </rPh>
    <rPh sb="5" eb="6">
      <t>リョウ</t>
    </rPh>
    <phoneticPr fontId="2"/>
  </si>
  <si>
    <t>精和園児童寮</t>
    <rPh sb="0" eb="1">
      <t>セイ</t>
    </rPh>
    <rPh sb="1" eb="2">
      <t>ワ</t>
    </rPh>
    <rPh sb="2" eb="3">
      <t>エン</t>
    </rPh>
    <rPh sb="3" eb="5">
      <t>ジドウ</t>
    </rPh>
    <rPh sb="5" eb="6">
      <t>リョウ</t>
    </rPh>
    <phoneticPr fontId="2"/>
  </si>
  <si>
    <t>資料：京都丹後鉄道</t>
    <rPh sb="3" eb="5">
      <t>キョウト</t>
    </rPh>
    <rPh sb="5" eb="7">
      <t>タンゴ</t>
    </rPh>
    <phoneticPr fontId="2"/>
  </si>
  <si>
    <t>資料：日本郵便（株）豊岡郵便局</t>
    <rPh sb="0" eb="2">
      <t>シリョウ</t>
    </rPh>
    <rPh sb="3" eb="5">
      <t>ニホン</t>
    </rPh>
    <rPh sb="5" eb="7">
      <t>ユウビン</t>
    </rPh>
    <rPh sb="7" eb="10">
      <t>カブ</t>
    </rPh>
    <rPh sb="8" eb="9">
      <t>カブ</t>
    </rPh>
    <rPh sb="10" eb="12">
      <t>トヨオカ</t>
    </rPh>
    <rPh sb="12" eb="15">
      <t>ユウビンキョク</t>
    </rPh>
    <phoneticPr fontId="2"/>
  </si>
  <si>
    <t>資料：豊岡健康福祉事務所</t>
    <rPh sb="3" eb="5">
      <t>トヨオカ</t>
    </rPh>
    <rPh sb="5" eb="7">
      <t>ケンコウ</t>
    </rPh>
    <rPh sb="7" eb="9">
      <t>フクシ</t>
    </rPh>
    <rPh sb="9" eb="11">
      <t>ジム</t>
    </rPh>
    <rPh sb="11" eb="12">
      <t>ショ</t>
    </rPh>
    <phoneticPr fontId="2"/>
  </si>
  <si>
    <t xml:space="preserve"> 資料：但馬県民局地域づくり課</t>
    <rPh sb="9" eb="11">
      <t>チイキ</t>
    </rPh>
    <rPh sb="14" eb="15">
      <t>カ</t>
    </rPh>
    <phoneticPr fontId="2"/>
  </si>
  <si>
    <t xml:space="preserve">４  小学校の概況（各年5月1日現在）                                               </t>
    <phoneticPr fontId="2"/>
  </si>
  <si>
    <t xml:space="preserve">５  中学校の概況（各年5月1日現在）                                               </t>
    <phoneticPr fontId="2"/>
  </si>
  <si>
    <t xml:space="preserve">６  高等学校の概況（各年5月1日現在）　　　　　　　　　　   </t>
    <phoneticPr fontId="2"/>
  </si>
  <si>
    <t xml:space="preserve">７  特別支援学校の概況（各年5月1日現在）　　　　　　　　 </t>
    <rPh sb="3" eb="5">
      <t>トクベツ</t>
    </rPh>
    <rPh sb="5" eb="7">
      <t>シエン</t>
    </rPh>
    <rPh sb="7" eb="9">
      <t>ガッコウ</t>
    </rPh>
    <phoneticPr fontId="2"/>
  </si>
  <si>
    <t xml:space="preserve">８  各種学校の概況（各年5月1日現在） </t>
    <phoneticPr fontId="2"/>
  </si>
  <si>
    <t>９  専修学校の概況（各年5月1日現在） 　　　　　　　　　　　　　　　　</t>
    <phoneticPr fontId="2"/>
  </si>
  <si>
    <t>10  中学校卒業生の進路状況　　　　　　　　　　　         　</t>
    <phoneticPr fontId="2"/>
  </si>
  <si>
    <t>平成27年</t>
    <phoneticPr fontId="2"/>
  </si>
  <si>
    <t xml:space="preserve">１１  高等学校卒業生の進路状況　　　　　　　　　　　　　　    　　　　　　　　　     </t>
    <phoneticPr fontId="2"/>
  </si>
  <si>
    <t>12  市の文化財</t>
    <phoneticPr fontId="2"/>
  </si>
  <si>
    <t>高等学校など</t>
    <phoneticPr fontId="2"/>
  </si>
  <si>
    <t>23-7799</t>
    <phoneticPr fontId="2"/>
  </si>
  <si>
    <t>24-0462</t>
    <phoneticPr fontId="2"/>
  </si>
  <si>
    <t>44-0610</t>
    <phoneticPr fontId="2"/>
  </si>
  <si>
    <t>45-0450</t>
    <phoneticPr fontId="2"/>
  </si>
  <si>
    <t>21-9057</t>
    <phoneticPr fontId="2"/>
  </si>
  <si>
    <t>23-3428</t>
    <phoneticPr fontId="2"/>
  </si>
  <si>
    <t>26-8200</t>
    <phoneticPr fontId="2"/>
  </si>
  <si>
    <t>34-6025</t>
    <phoneticPr fontId="2"/>
  </si>
  <si>
    <t>47-2200</t>
    <phoneticPr fontId="2"/>
  </si>
  <si>
    <t>区　分</t>
    <rPh sb="0" eb="1">
      <t>ク</t>
    </rPh>
    <rPh sb="2" eb="3">
      <t>ブン</t>
    </rPh>
    <phoneticPr fontId="2"/>
  </si>
  <si>
    <t>大圓寺開山悦叔禅師語録</t>
    <rPh sb="0" eb="1">
      <t>ダイ</t>
    </rPh>
    <rPh sb="1" eb="2">
      <t>エン</t>
    </rPh>
    <rPh sb="2" eb="3">
      <t>テラ</t>
    </rPh>
    <rPh sb="3" eb="5">
      <t>カイザン</t>
    </rPh>
    <rPh sb="5" eb="6">
      <t>エツ</t>
    </rPh>
    <rPh sb="6" eb="7">
      <t>スエ</t>
    </rPh>
    <rPh sb="7" eb="9">
      <t>ゼンジ</t>
    </rPh>
    <rPh sb="9" eb="11">
      <t>ゴロク</t>
    </rPh>
    <phoneticPr fontId="2"/>
  </si>
  <si>
    <t>21-9065（城崎振興局）</t>
    <rPh sb="8" eb="10">
      <t>キノサキ</t>
    </rPh>
    <rPh sb="10" eb="13">
      <t>シンコウキョク</t>
    </rPh>
    <phoneticPr fontId="2"/>
  </si>
  <si>
    <t>サービス付き高齢者向け住宅</t>
    <rPh sb="4" eb="5">
      <t>ツ</t>
    </rPh>
    <rPh sb="6" eb="9">
      <t>コウレイシャ</t>
    </rPh>
    <rPh sb="9" eb="10">
      <t>ム</t>
    </rPh>
    <rPh sb="11" eb="13">
      <t>ジュウタク</t>
    </rPh>
    <phoneticPr fontId="2"/>
  </si>
  <si>
    <t>月</t>
    <rPh sb="0" eb="1">
      <t>ツキ</t>
    </rPh>
    <phoneticPr fontId="2"/>
  </si>
  <si>
    <t>気　温　（℃）</t>
    <phoneticPr fontId="2"/>
  </si>
  <si>
    <t>極</t>
    <phoneticPr fontId="2"/>
  </si>
  <si>
    <t>％</t>
    <phoneticPr fontId="2"/>
  </si>
  <si>
    <t>資料： 気象庁</t>
    <rPh sb="4" eb="7">
      <t>キショウチョウ</t>
    </rPh>
    <phoneticPr fontId="2"/>
  </si>
  <si>
    <t>（注1）　雪の日数については、年をまたいで（前年8月から当年7月までの1年間）統計する。この期間を寒候年という。</t>
    <rPh sb="5" eb="6">
      <t>ユキ</t>
    </rPh>
    <rPh sb="7" eb="9">
      <t>ニッスウ</t>
    </rPh>
    <rPh sb="15" eb="16">
      <t>ネン</t>
    </rPh>
    <rPh sb="22" eb="24">
      <t>ゼンネン</t>
    </rPh>
    <rPh sb="25" eb="26">
      <t>ガツ</t>
    </rPh>
    <rPh sb="28" eb="30">
      <t>トウネン</t>
    </rPh>
    <rPh sb="31" eb="32">
      <t>ガツ</t>
    </rPh>
    <rPh sb="36" eb="38">
      <t>ネンカン</t>
    </rPh>
    <rPh sb="39" eb="41">
      <t>トウケイ</t>
    </rPh>
    <rPh sb="46" eb="48">
      <t>キカン</t>
    </rPh>
    <rPh sb="49" eb="50">
      <t>サム</t>
    </rPh>
    <rPh sb="50" eb="51">
      <t>コウ</t>
    </rPh>
    <rPh sb="51" eb="52">
      <t>ドシ</t>
    </rPh>
    <phoneticPr fontId="2"/>
  </si>
  <si>
    <t>（注2）　枠下の太線について</t>
    <rPh sb="1" eb="2">
      <t>チュウ</t>
    </rPh>
    <rPh sb="5" eb="6">
      <t>ワク</t>
    </rPh>
    <rPh sb="6" eb="7">
      <t>シタ</t>
    </rPh>
    <rPh sb="8" eb="10">
      <t>フトセン</t>
    </rPh>
    <phoneticPr fontId="2"/>
  </si>
  <si>
    <t>　観測場所の移転、観測方法の変更、側器の変更など、いずれかの理由により、観測データがこの前後で均一でない可能性があります。</t>
    <rPh sb="1" eb="3">
      <t>カンソク</t>
    </rPh>
    <rPh sb="3" eb="5">
      <t>バショ</t>
    </rPh>
    <rPh sb="6" eb="8">
      <t>イテン</t>
    </rPh>
    <rPh sb="9" eb="11">
      <t>カンソク</t>
    </rPh>
    <rPh sb="11" eb="13">
      <t>ホウホウ</t>
    </rPh>
    <rPh sb="14" eb="16">
      <t>ヘンコウ</t>
    </rPh>
    <rPh sb="17" eb="18">
      <t>ソク</t>
    </rPh>
    <rPh sb="18" eb="19">
      <t>キ</t>
    </rPh>
    <rPh sb="20" eb="22">
      <t>ヘンコウ</t>
    </rPh>
    <rPh sb="30" eb="32">
      <t>リユウ</t>
    </rPh>
    <rPh sb="36" eb="38">
      <t>カンソク</t>
    </rPh>
    <rPh sb="44" eb="46">
      <t>ゼンゴ</t>
    </rPh>
    <rPh sb="47" eb="49">
      <t>キンイツ</t>
    </rPh>
    <rPh sb="52" eb="55">
      <t>カノウセイ</t>
    </rPh>
    <phoneticPr fontId="2"/>
  </si>
  <si>
    <t>（注3）　データに付加している記号の意味について</t>
    <rPh sb="9" eb="11">
      <t>フカ</t>
    </rPh>
    <rPh sb="15" eb="17">
      <t>キゴウ</t>
    </rPh>
    <rPh sb="18" eb="20">
      <t>イミ</t>
    </rPh>
    <phoneticPr fontId="2"/>
  </si>
  <si>
    <t>　値　・・・　正常値。統計値を求める期間内の資料が全て揃っている場合（一部不足していても、日の最大値などを求める際に</t>
    <phoneticPr fontId="2"/>
  </si>
  <si>
    <t>　　　　　　　影響がない場合も含みます）</t>
    <phoneticPr fontId="2"/>
  </si>
  <si>
    <t>　値)　・・・　準正常値。統計値を求める対象となる資料の一部が欠けているが、許容する資料数を満たす値です。</t>
    <phoneticPr fontId="2"/>
  </si>
  <si>
    <t>　値]　・・・　統計値を求める対象となる資料が許容する資料数を満たさない値です。資料不足値には十分な信頼性がありませんので、</t>
    <rPh sb="1" eb="2">
      <t>アタイ</t>
    </rPh>
    <phoneticPr fontId="2"/>
  </si>
  <si>
    <t>　　　　　　　ご利用に際しては十分留意願います。</t>
    <phoneticPr fontId="2"/>
  </si>
  <si>
    <t>　*　・・・　極値の起日重複。１つの極値に対して、同じ月に起日が２日以上ある場合は、起日の新しい方を掲載し、</t>
    <phoneticPr fontId="2"/>
  </si>
  <si>
    <t>　　　　　　　日の欄に*を付加しています。</t>
    <phoneticPr fontId="2"/>
  </si>
  <si>
    <t xml:space="preserve"> ×　・・・　資料なし（欠測）。統計値を求める期間内の観測結果が全て求められなかった場合</t>
    <phoneticPr fontId="2"/>
  </si>
  <si>
    <t>空白  ・・・統計しない。統計値を求める期間に観測を行っていない場合</t>
    <rPh sb="0" eb="2">
      <t>クウハク</t>
    </rPh>
    <rPh sb="7" eb="9">
      <t>トウケイ</t>
    </rPh>
    <rPh sb="13" eb="15">
      <t>トウケイ</t>
    </rPh>
    <rPh sb="15" eb="16">
      <t>チ</t>
    </rPh>
    <rPh sb="17" eb="18">
      <t>モト</t>
    </rPh>
    <rPh sb="20" eb="22">
      <t>キカン</t>
    </rPh>
    <rPh sb="23" eb="25">
      <t>カンソク</t>
    </rPh>
    <rPh sb="26" eb="27">
      <t>オコナ</t>
    </rPh>
    <rPh sb="32" eb="34">
      <t>バアイ</t>
    </rPh>
    <phoneticPr fontId="2"/>
  </si>
  <si>
    <t xml:space="preserve">資料:総務課（住民基本台帳人口、外国人登録人口） </t>
  </si>
  <si>
    <t>21-9110</t>
  </si>
  <si>
    <t>22-7265</t>
    <phoneticPr fontId="2"/>
  </si>
  <si>
    <t>普　通
ポンプ
自動車</t>
    <phoneticPr fontId="2"/>
  </si>
  <si>
    <t>救　助
工作車</t>
    <phoneticPr fontId="2"/>
  </si>
  <si>
    <t>たき火</t>
    <phoneticPr fontId="2"/>
  </si>
  <si>
    <t>排気管</t>
    <rPh sb="0" eb="3">
      <t>ハイキカン</t>
    </rPh>
    <phoneticPr fontId="2"/>
  </si>
  <si>
    <t xml:space="preserve"> （注１）  その他には堤防の枯れ草火災等も含まれる。　　　　　　　                  </t>
    <phoneticPr fontId="2"/>
  </si>
  <si>
    <t>　　　　　28年</t>
    <rPh sb="7" eb="8">
      <t>ネン</t>
    </rPh>
    <phoneticPr fontId="2"/>
  </si>
  <si>
    <t>（注3）　平成28年より選挙権年齢が満18歳以上に引き下げられている。</t>
    <rPh sb="1" eb="2">
      <t>チュウ</t>
    </rPh>
    <rPh sb="5" eb="7">
      <t>ヘイセイ</t>
    </rPh>
    <rPh sb="9" eb="10">
      <t>ネン</t>
    </rPh>
    <rPh sb="12" eb="15">
      <t>センキョケン</t>
    </rPh>
    <rPh sb="15" eb="17">
      <t>ネンレイ</t>
    </rPh>
    <rPh sb="18" eb="19">
      <t>マン</t>
    </rPh>
    <rPh sb="21" eb="24">
      <t>サイイジョウ</t>
    </rPh>
    <rPh sb="25" eb="26">
      <t>ヒ</t>
    </rPh>
    <rPh sb="27" eb="28">
      <t>サ</t>
    </rPh>
    <phoneticPr fontId="2"/>
  </si>
  <si>
    <t>芦屋市</t>
    <phoneticPr fontId="2"/>
  </si>
  <si>
    <t>平成26年</t>
    <rPh sb="0" eb="2">
      <t>ヘイセイ</t>
    </rPh>
    <rPh sb="4" eb="5">
      <t>ネン</t>
    </rPh>
    <phoneticPr fontId="2"/>
  </si>
  <si>
    <t>運輸業・郵便業</t>
    <rPh sb="0" eb="3">
      <t>ウンユギョウ</t>
    </rPh>
    <rPh sb="4" eb="6">
      <t>ユウビン</t>
    </rPh>
    <rPh sb="6" eb="7">
      <t>ギョウ</t>
    </rPh>
    <phoneticPr fontId="2"/>
  </si>
  <si>
    <t>日舞・洋舞</t>
    <rPh sb="0" eb="2">
      <t>ニチブ</t>
    </rPh>
    <rPh sb="3" eb="5">
      <t>ヨウブ</t>
    </rPh>
    <phoneticPr fontId="2"/>
  </si>
  <si>
    <t>場　所　等</t>
    <rPh sb="0" eb="1">
      <t>バ</t>
    </rPh>
    <rPh sb="2" eb="3">
      <t>ショ</t>
    </rPh>
    <rPh sb="4" eb="5">
      <t>トウ</t>
    </rPh>
    <phoneticPr fontId="2"/>
  </si>
  <si>
    <t>三宅　中嶋神社</t>
    <rPh sb="3" eb="5">
      <t>ナカシマ</t>
    </rPh>
    <rPh sb="5" eb="7">
      <t>ジンジャ</t>
    </rPh>
    <phoneticPr fontId="2"/>
  </si>
  <si>
    <t>法花寺　酒垂神社</t>
    <rPh sb="4" eb="5">
      <t>サケ</t>
    </rPh>
    <rPh sb="5" eb="6">
      <t>タレ</t>
    </rPh>
    <rPh sb="6" eb="8">
      <t>ジンジャ</t>
    </rPh>
    <phoneticPr fontId="2"/>
  </si>
  <si>
    <t>下宮　久々比神社</t>
    <rPh sb="3" eb="4">
      <t>ヒサ</t>
    </rPh>
    <rPh sb="5" eb="6">
      <t>ヒ</t>
    </rPh>
    <rPh sb="6" eb="8">
      <t>ジンジャ</t>
    </rPh>
    <phoneticPr fontId="2"/>
  </si>
  <si>
    <t>神美台　出土文化財管理センター</t>
    <rPh sb="4" eb="6">
      <t>シュツド</t>
    </rPh>
    <rPh sb="6" eb="9">
      <t>ブンカザイ</t>
    </rPh>
    <rPh sb="9" eb="11">
      <t>カンリ</t>
    </rPh>
    <phoneticPr fontId="2"/>
  </si>
  <si>
    <t>竹野町轟　蓮華寺古代太鼓踊保存会</t>
    <rPh sb="5" eb="7">
      <t>レンゲ</t>
    </rPh>
    <rPh sb="7" eb="8">
      <t>テラ</t>
    </rPh>
    <rPh sb="8" eb="10">
      <t>コダイ</t>
    </rPh>
    <rPh sb="10" eb="12">
      <t>タイコ</t>
    </rPh>
    <rPh sb="12" eb="13">
      <t>オド</t>
    </rPh>
    <rPh sb="13" eb="16">
      <t>ホゾンカイ</t>
    </rPh>
    <phoneticPr fontId="2"/>
  </si>
  <si>
    <t>城崎町上山</t>
    <phoneticPr fontId="2"/>
  </si>
  <si>
    <t>出石町東條　宗鏡寺　</t>
    <rPh sb="4" eb="5">
      <t>ジョウ</t>
    </rPh>
    <rPh sb="6" eb="7">
      <t>ソウ</t>
    </rPh>
    <rPh sb="7" eb="8">
      <t>カガミ</t>
    </rPh>
    <rPh sb="8" eb="9">
      <t>テラ</t>
    </rPh>
    <phoneticPr fontId="2"/>
  </si>
  <si>
    <t>気比　観正寺</t>
    <rPh sb="3" eb="6">
      <t>カンショウジ</t>
    </rPh>
    <phoneticPr fontId="2"/>
  </si>
  <si>
    <t>大谷　白藤神社</t>
    <rPh sb="3" eb="4">
      <t>シロ</t>
    </rPh>
    <rPh sb="4" eb="5">
      <t>フジ</t>
    </rPh>
    <rPh sb="5" eb="7">
      <t>ジンジャ</t>
    </rPh>
    <phoneticPr fontId="2"/>
  </si>
  <si>
    <t>気比　絹巻神社　</t>
    <rPh sb="3" eb="4">
      <t>キヌ</t>
    </rPh>
    <rPh sb="4" eb="5">
      <t>マキ</t>
    </rPh>
    <rPh sb="5" eb="7">
      <t>ジンジャ</t>
    </rPh>
    <phoneticPr fontId="2"/>
  </si>
  <si>
    <t>江野　小江神社</t>
    <rPh sb="3" eb="4">
      <t>チイ</t>
    </rPh>
    <rPh sb="5" eb="7">
      <t>ジンジャ</t>
    </rPh>
    <phoneticPr fontId="2"/>
  </si>
  <si>
    <t>鎌田のイヌマキ</t>
    <rPh sb="0" eb="2">
      <t>カマタ</t>
    </rPh>
    <phoneticPr fontId="2"/>
  </si>
  <si>
    <t>鎌田</t>
    <phoneticPr fontId="2"/>
  </si>
  <si>
    <t>日高町上石　長楽寺</t>
    <rPh sb="6" eb="9">
      <t>チョウラクジ</t>
    </rPh>
    <phoneticPr fontId="2"/>
  </si>
  <si>
    <t>日高町万場　天神社</t>
    <rPh sb="6" eb="7">
      <t>アマ</t>
    </rPh>
    <rPh sb="7" eb="9">
      <t>ジンジャ</t>
    </rPh>
    <phoneticPr fontId="2"/>
  </si>
  <si>
    <t>但東町久畑　一宮神社</t>
    <rPh sb="6" eb="8">
      <t>イチノミヤ</t>
    </rPh>
    <rPh sb="8" eb="10">
      <t>ジンジャ</t>
    </rPh>
    <phoneticPr fontId="2"/>
  </si>
  <si>
    <t>竹野町切浜</t>
    <phoneticPr fontId="2"/>
  </si>
  <si>
    <t>12,068㎡</t>
    <phoneticPr fontId="2"/>
  </si>
  <si>
    <t>佐野字宮谷</t>
    <rPh sb="2" eb="3">
      <t>アザ</t>
    </rPh>
    <rPh sb="3" eb="5">
      <t>ミヤタニ</t>
    </rPh>
    <phoneticPr fontId="2"/>
  </si>
  <si>
    <t>京町　図書館</t>
    <rPh sb="3" eb="6">
      <t>トショカン</t>
    </rPh>
    <phoneticPr fontId="2"/>
  </si>
  <si>
    <t>九日市下町　妙経寺</t>
    <rPh sb="6" eb="7">
      <t>ミョウ</t>
    </rPh>
    <rPh sb="7" eb="8">
      <t>キョウ</t>
    </rPh>
    <rPh sb="8" eb="9">
      <t>デラ</t>
    </rPh>
    <phoneticPr fontId="2"/>
  </si>
  <si>
    <t>九日市上町　勝妙寺　</t>
    <rPh sb="6" eb="7">
      <t>カツ</t>
    </rPh>
    <rPh sb="7" eb="8">
      <t>ミョウ</t>
    </rPh>
    <rPh sb="8" eb="9">
      <t>テラ</t>
    </rPh>
    <phoneticPr fontId="2"/>
  </si>
  <si>
    <t>城崎町桃島</t>
    <phoneticPr fontId="2"/>
  </si>
  <si>
    <t>城崎町湯島　極楽寺</t>
    <rPh sb="6" eb="8">
      <t>ゴクラク</t>
    </rPh>
    <rPh sb="8" eb="9">
      <t>テラ</t>
    </rPh>
    <phoneticPr fontId="2"/>
  </si>
  <si>
    <t>竹野町羽入　観音寺（両界院）</t>
    <phoneticPr fontId="2"/>
  </si>
  <si>
    <t>日高町栗栖野　大圓寺</t>
    <rPh sb="8" eb="9">
      <t>エン</t>
    </rPh>
    <phoneticPr fontId="2"/>
  </si>
  <si>
    <t>大圓寺山門</t>
    <rPh sb="0" eb="1">
      <t>ダイ</t>
    </rPh>
    <rPh sb="1" eb="2">
      <t>エン</t>
    </rPh>
    <rPh sb="2" eb="3">
      <t>テラ</t>
    </rPh>
    <rPh sb="3" eb="5">
      <t>サンモン</t>
    </rPh>
    <phoneticPr fontId="2"/>
  </si>
  <si>
    <t>日高町栗栖野　大圓寺</t>
    <rPh sb="7" eb="8">
      <t>ダイ</t>
    </rPh>
    <rPh sb="8" eb="9">
      <t>エン</t>
    </rPh>
    <rPh sb="9" eb="10">
      <t>テラ</t>
    </rPh>
    <phoneticPr fontId="2"/>
  </si>
  <si>
    <t>出石町松枝　見性寺</t>
    <rPh sb="6" eb="7">
      <t>ケン</t>
    </rPh>
    <rPh sb="7" eb="8">
      <t>セイ</t>
    </rPh>
    <rPh sb="8" eb="9">
      <t>テラ</t>
    </rPh>
    <phoneticPr fontId="2"/>
  </si>
  <si>
    <t>出石町下谷　経王寺</t>
    <phoneticPr fontId="2"/>
  </si>
  <si>
    <t>出石町東條　宗鏡寺</t>
    <rPh sb="4" eb="5">
      <t>ジョウ</t>
    </rPh>
    <rPh sb="6" eb="7">
      <t>ソウ</t>
    </rPh>
    <rPh sb="7" eb="8">
      <t>キョウ</t>
    </rPh>
    <rPh sb="8" eb="9">
      <t>テラ</t>
    </rPh>
    <phoneticPr fontId="2"/>
  </si>
  <si>
    <t>出石町荒木　須義神社</t>
    <rPh sb="6" eb="7">
      <t>ス</t>
    </rPh>
    <rPh sb="7" eb="8">
      <t>ギ</t>
    </rPh>
    <rPh sb="8" eb="10">
      <t>ジンジャ</t>
    </rPh>
    <phoneticPr fontId="2"/>
  </si>
  <si>
    <t>出石町東條　願成寺</t>
    <rPh sb="4" eb="5">
      <t>ジョウ</t>
    </rPh>
    <rPh sb="6" eb="7">
      <t>ガン</t>
    </rPh>
    <rPh sb="7" eb="8">
      <t>ナ</t>
    </rPh>
    <rPh sb="8" eb="9">
      <t>テラ</t>
    </rPh>
    <phoneticPr fontId="2"/>
  </si>
  <si>
    <t>出石町魚屋 出石明治館</t>
    <rPh sb="0" eb="3">
      <t>イズシチョウ</t>
    </rPh>
    <rPh sb="3" eb="5">
      <t>サカナヤ</t>
    </rPh>
    <rPh sb="6" eb="8">
      <t>イズシ</t>
    </rPh>
    <rPh sb="8" eb="10">
      <t>メイジ</t>
    </rPh>
    <rPh sb="10" eb="11">
      <t>カン</t>
    </rPh>
    <phoneticPr fontId="2"/>
  </si>
  <si>
    <t>御出石神社本殿　</t>
    <rPh sb="0" eb="1">
      <t>オン</t>
    </rPh>
    <rPh sb="1" eb="3">
      <t>イズシ</t>
    </rPh>
    <rPh sb="3" eb="5">
      <t>ジンジャ</t>
    </rPh>
    <rPh sb="5" eb="7">
      <t>ホンデン</t>
    </rPh>
    <phoneticPr fontId="2"/>
  </si>
  <si>
    <t>出石町宵田　出石史料館</t>
    <rPh sb="0" eb="3">
      <t>イズシチョウ</t>
    </rPh>
    <rPh sb="3" eb="4">
      <t>ヨイ</t>
    </rPh>
    <rPh sb="4" eb="5">
      <t>タ</t>
    </rPh>
    <rPh sb="6" eb="8">
      <t>イズシ</t>
    </rPh>
    <rPh sb="8" eb="10">
      <t>シリョウ</t>
    </rPh>
    <rPh sb="10" eb="11">
      <t>ヤカタ</t>
    </rPh>
    <phoneticPr fontId="2"/>
  </si>
  <si>
    <t>出石町宵田　出石史料館</t>
    <rPh sb="0" eb="3">
      <t>イズシチョウ</t>
    </rPh>
    <rPh sb="3" eb="4">
      <t>ヨイ</t>
    </rPh>
    <rPh sb="4" eb="5">
      <t>タ</t>
    </rPh>
    <rPh sb="6" eb="8">
      <t>イズシ</t>
    </rPh>
    <rPh sb="8" eb="11">
      <t>シリョウカン</t>
    </rPh>
    <phoneticPr fontId="2"/>
  </si>
  <si>
    <t>斉藤畸庵作「紙本山水図（林多太古樹山有四時雲）」</t>
    <rPh sb="6" eb="7">
      <t>カミ</t>
    </rPh>
    <rPh sb="7" eb="8">
      <t>ホン</t>
    </rPh>
    <rPh sb="8" eb="10">
      <t>サンスイ</t>
    </rPh>
    <rPh sb="10" eb="11">
      <t>ズ</t>
    </rPh>
    <phoneticPr fontId="2"/>
  </si>
  <si>
    <t>絹本彩色伯英徳俊禅師像</t>
    <rPh sb="0" eb="2">
      <t>ケンポン</t>
    </rPh>
    <rPh sb="2" eb="4">
      <t>サイショク</t>
    </rPh>
    <rPh sb="4" eb="5">
      <t>ハク</t>
    </rPh>
    <rPh sb="5" eb="6">
      <t>エイ</t>
    </rPh>
    <rPh sb="6" eb="7">
      <t>トク</t>
    </rPh>
    <rPh sb="7" eb="8">
      <t>シュン</t>
    </rPh>
    <rPh sb="8" eb="9">
      <t>ゼン</t>
    </rPh>
    <rPh sb="9" eb="10">
      <t>シ</t>
    </rPh>
    <rPh sb="10" eb="11">
      <t>ゾウ</t>
    </rPh>
    <phoneticPr fontId="2"/>
  </si>
  <si>
    <t>出石町東條　宗鏡寺</t>
    <rPh sb="0" eb="3">
      <t>イズシチョウ</t>
    </rPh>
    <rPh sb="3" eb="4">
      <t>ヒガシ</t>
    </rPh>
    <rPh sb="4" eb="5">
      <t>ジョウ</t>
    </rPh>
    <phoneticPr fontId="2"/>
  </si>
  <si>
    <t>青銅密教法具ほか附越前焼甕</t>
    <rPh sb="0" eb="2">
      <t>セイドウ</t>
    </rPh>
    <rPh sb="2" eb="4">
      <t>ミッキョウ</t>
    </rPh>
    <rPh sb="4" eb="5">
      <t>ホウ</t>
    </rPh>
    <rPh sb="5" eb="6">
      <t>グ</t>
    </rPh>
    <rPh sb="8" eb="9">
      <t>フ</t>
    </rPh>
    <rPh sb="9" eb="11">
      <t>エチゼン</t>
    </rPh>
    <rPh sb="11" eb="12">
      <t>ヤキ</t>
    </rPh>
    <rPh sb="12" eb="13">
      <t>カメ</t>
    </rPh>
    <phoneticPr fontId="2"/>
  </si>
  <si>
    <t>大圓寺釣鐘</t>
    <rPh sb="0" eb="1">
      <t>ダイ</t>
    </rPh>
    <rPh sb="1" eb="2">
      <t>エン</t>
    </rPh>
    <rPh sb="2" eb="3">
      <t>テラ</t>
    </rPh>
    <rPh sb="3" eb="5">
      <t>ツリガネ</t>
    </rPh>
    <phoneticPr fontId="2"/>
  </si>
  <si>
    <t>日高町祢布　歴史博物館</t>
    <rPh sb="0" eb="3">
      <t>ヒダカチョウ</t>
    </rPh>
    <rPh sb="3" eb="5">
      <t>ニョウ</t>
    </rPh>
    <rPh sb="6" eb="8">
      <t>レキシ</t>
    </rPh>
    <rPh sb="8" eb="11">
      <t>ハクブツカン</t>
    </rPh>
    <phoneticPr fontId="2"/>
  </si>
  <si>
    <t>但東町中山　日本・モンゴル民族博物館</t>
    <rPh sb="6" eb="8">
      <t>ニホン</t>
    </rPh>
    <rPh sb="13" eb="15">
      <t>ミンゾク</t>
    </rPh>
    <rPh sb="15" eb="18">
      <t>ハクブツカン</t>
    </rPh>
    <phoneticPr fontId="2"/>
  </si>
  <si>
    <t xml:space="preserve">平 26. 3.28 </t>
    <rPh sb="0" eb="1">
      <t>ヘイ</t>
    </rPh>
    <phoneticPr fontId="2"/>
  </si>
  <si>
    <t>豊岡藩校「稽古堂」扁額並びに「稽古堂記」</t>
    <rPh sb="0" eb="2">
      <t>トヨオカ</t>
    </rPh>
    <rPh sb="2" eb="3">
      <t>ハン</t>
    </rPh>
    <rPh sb="3" eb="4">
      <t>コウ</t>
    </rPh>
    <rPh sb="5" eb="7">
      <t>ケイコ</t>
    </rPh>
    <rPh sb="7" eb="8">
      <t>ドウ</t>
    </rPh>
    <rPh sb="9" eb="11">
      <t>ヘンガク</t>
    </rPh>
    <rPh sb="11" eb="12">
      <t>ナラ</t>
    </rPh>
    <rPh sb="18" eb="19">
      <t>キ</t>
    </rPh>
    <phoneticPr fontId="2"/>
  </si>
  <si>
    <t>中央町　豊岡市役所</t>
    <rPh sb="0" eb="3">
      <t>チュウオウマチ</t>
    </rPh>
    <rPh sb="4" eb="9">
      <t>トヨオカシヤクショ</t>
    </rPh>
    <phoneticPr fontId="2"/>
  </si>
  <si>
    <t>日高町祢布　歴史博物館</t>
    <rPh sb="0" eb="3">
      <t>ヒダカチョウ</t>
    </rPh>
    <rPh sb="3" eb="4">
      <t>ネ</t>
    </rPh>
    <rPh sb="4" eb="5">
      <t>ヌノ</t>
    </rPh>
    <rPh sb="6" eb="8">
      <t>レキシ</t>
    </rPh>
    <rPh sb="8" eb="11">
      <t>ハクブツカン</t>
    </rPh>
    <phoneticPr fontId="2"/>
  </si>
  <si>
    <t>京町　図書館</t>
    <rPh sb="0" eb="2">
      <t>キョウマチ</t>
    </rPh>
    <rPh sb="3" eb="6">
      <t>トショカン</t>
    </rPh>
    <phoneticPr fontId="2"/>
  </si>
  <si>
    <t>柳ごうり生産用具一式および製品</t>
    <rPh sb="0" eb="1">
      <t>ヤナギ</t>
    </rPh>
    <rPh sb="4" eb="6">
      <t>セイサン</t>
    </rPh>
    <rPh sb="6" eb="8">
      <t>ヨウグ</t>
    </rPh>
    <rPh sb="8" eb="10">
      <t>イッシキ</t>
    </rPh>
    <rPh sb="13" eb="15">
      <t>セイヒン</t>
    </rPh>
    <phoneticPr fontId="2"/>
  </si>
  <si>
    <t>竹野町竹野　北前館</t>
    <rPh sb="0" eb="3">
      <t>タケノチョウ</t>
    </rPh>
    <rPh sb="3" eb="5">
      <t>タケノ</t>
    </rPh>
    <rPh sb="6" eb="7">
      <t>キタ</t>
    </rPh>
    <rPh sb="7" eb="8">
      <t>マエ</t>
    </rPh>
    <rPh sb="8" eb="9">
      <t>ヤカタ</t>
    </rPh>
    <phoneticPr fontId="2"/>
  </si>
  <si>
    <t>竹野町竹野　興長寺</t>
    <rPh sb="0" eb="3">
      <t>タケノチョウ</t>
    </rPh>
    <rPh sb="3" eb="5">
      <t>タケノ</t>
    </rPh>
    <rPh sb="6" eb="7">
      <t>キョウ</t>
    </rPh>
    <rPh sb="7" eb="9">
      <t>オサデラ</t>
    </rPh>
    <phoneticPr fontId="2"/>
  </si>
  <si>
    <t>竹野町竹野　鷹野神社</t>
    <rPh sb="0" eb="3">
      <t>タケノチョウ</t>
    </rPh>
    <rPh sb="3" eb="5">
      <t>タケノ</t>
    </rPh>
    <rPh sb="6" eb="8">
      <t>タカノ</t>
    </rPh>
    <rPh sb="8" eb="10">
      <t>ジンジャ</t>
    </rPh>
    <phoneticPr fontId="2"/>
  </si>
  <si>
    <t>出石町内町　出石家老屋敷</t>
    <rPh sb="0" eb="3">
      <t>イズシチョウ</t>
    </rPh>
    <rPh sb="3" eb="5">
      <t>ウチマチ</t>
    </rPh>
    <rPh sb="6" eb="8">
      <t>イズシ</t>
    </rPh>
    <rPh sb="8" eb="10">
      <t>カロウ</t>
    </rPh>
    <rPh sb="10" eb="12">
      <t>ヤシキ</t>
    </rPh>
    <phoneticPr fontId="2"/>
  </si>
  <si>
    <t>奈佐節保存会</t>
    <rPh sb="0" eb="1">
      <t>ナ</t>
    </rPh>
    <rPh sb="1" eb="2">
      <t>サ</t>
    </rPh>
    <rPh sb="2" eb="3">
      <t>フシ</t>
    </rPh>
    <rPh sb="3" eb="6">
      <t>ホゾンカイ</t>
    </rPh>
    <phoneticPr fontId="2"/>
  </si>
  <si>
    <t>雷神社</t>
    <rPh sb="0" eb="1">
      <t>カミナリ</t>
    </rPh>
    <phoneticPr fontId="2"/>
  </si>
  <si>
    <t>轟大神楽保存会</t>
    <rPh sb="0" eb="1">
      <t>トドロキ</t>
    </rPh>
    <rPh sb="1" eb="2">
      <t>ダイ</t>
    </rPh>
    <rPh sb="2" eb="4">
      <t>カグラ</t>
    </rPh>
    <rPh sb="4" eb="7">
      <t>ホゾンカイ</t>
    </rPh>
    <phoneticPr fontId="2"/>
  </si>
  <si>
    <t>神鍋民謡保存会</t>
    <rPh sb="0" eb="2">
      <t>カンナベ</t>
    </rPh>
    <rPh sb="2" eb="4">
      <t>ミンヨウ</t>
    </rPh>
    <rPh sb="4" eb="7">
      <t>ホゾンカイ</t>
    </rPh>
    <phoneticPr fontId="2"/>
  </si>
  <si>
    <t>田ノ口区</t>
    <rPh sb="0" eb="1">
      <t>タ</t>
    </rPh>
    <rPh sb="2" eb="3">
      <t>クチ</t>
    </rPh>
    <rPh sb="3" eb="4">
      <t>ク</t>
    </rPh>
    <phoneticPr fontId="2"/>
  </si>
  <si>
    <t>松岡区</t>
    <rPh sb="0" eb="2">
      <t>マツオカ</t>
    </rPh>
    <rPh sb="2" eb="3">
      <t>ク</t>
    </rPh>
    <phoneticPr fontId="2"/>
  </si>
  <si>
    <t>出石大名行列保存会</t>
    <rPh sb="0" eb="2">
      <t>イズシ</t>
    </rPh>
    <rPh sb="2" eb="4">
      <t>ダイミョウ</t>
    </rPh>
    <rPh sb="4" eb="6">
      <t>ギョウレツ</t>
    </rPh>
    <rPh sb="6" eb="9">
      <t>ホゾンカイ</t>
    </rPh>
    <phoneticPr fontId="2"/>
  </si>
  <si>
    <t>出石神社</t>
    <rPh sb="0" eb="2">
      <t>イズシ</t>
    </rPh>
    <rPh sb="2" eb="4">
      <t>ジンジャ</t>
    </rPh>
    <phoneticPr fontId="2"/>
  </si>
  <si>
    <t>山本、六地蔵、船町、日撫区</t>
    <rPh sb="3" eb="6">
      <t>ロクジゾウ</t>
    </rPh>
    <rPh sb="7" eb="9">
      <t>フナマチ</t>
    </rPh>
    <rPh sb="10" eb="11">
      <t>ヒ</t>
    </rPh>
    <rPh sb="11" eb="12">
      <t>ナ</t>
    </rPh>
    <rPh sb="12" eb="13">
      <t>ク</t>
    </rPh>
    <phoneticPr fontId="2"/>
  </si>
  <si>
    <t>木内、香住、大篠岡区ほか</t>
    <rPh sb="3" eb="5">
      <t>カスミ</t>
    </rPh>
    <rPh sb="6" eb="7">
      <t>オオ</t>
    </rPh>
    <rPh sb="7" eb="9">
      <t>シノオカ</t>
    </rPh>
    <rPh sb="9" eb="10">
      <t>ク</t>
    </rPh>
    <phoneticPr fontId="2"/>
  </si>
  <si>
    <t>出石町内町　出石家老屋敷</t>
    <rPh sb="0" eb="3">
      <t>イズシチョウ</t>
    </rPh>
    <rPh sb="3" eb="5">
      <t>ウチマチ</t>
    </rPh>
    <phoneticPr fontId="2"/>
  </si>
  <si>
    <t>加陽字大市山</t>
    <rPh sb="0" eb="1">
      <t>カ</t>
    </rPh>
    <rPh sb="1" eb="2">
      <t>ヨウ</t>
    </rPh>
    <rPh sb="2" eb="3">
      <t>アザ</t>
    </rPh>
    <rPh sb="3" eb="4">
      <t>オオ</t>
    </rPh>
    <rPh sb="4" eb="5">
      <t>イチ</t>
    </rPh>
    <rPh sb="5" eb="6">
      <t>ヤマ</t>
    </rPh>
    <phoneticPr fontId="2"/>
  </si>
  <si>
    <t>5筆1,164㎡</t>
    <rPh sb="1" eb="2">
      <t>フデ</t>
    </rPh>
    <phoneticPr fontId="2"/>
  </si>
  <si>
    <t>名勝</t>
  </si>
  <si>
    <t>日高町荒川　隆国寺</t>
    <rPh sb="0" eb="3">
      <t>ヒダカチョウ</t>
    </rPh>
    <rPh sb="3" eb="5">
      <t>アラカワ</t>
    </rPh>
    <rPh sb="6" eb="7">
      <t>リュウ</t>
    </rPh>
    <rPh sb="7" eb="8">
      <t>クニ</t>
    </rPh>
    <rPh sb="8" eb="9">
      <t>テラ</t>
    </rPh>
    <phoneticPr fontId="2"/>
  </si>
  <si>
    <t>龍谷寺本堂庭園</t>
    <rPh sb="0" eb="1">
      <t>リュウ</t>
    </rPh>
    <rPh sb="1" eb="2">
      <t>コク</t>
    </rPh>
    <rPh sb="2" eb="3">
      <t>テラ</t>
    </rPh>
    <rPh sb="3" eb="5">
      <t>ホンドウ</t>
    </rPh>
    <rPh sb="5" eb="7">
      <t>テイエン</t>
    </rPh>
    <phoneticPr fontId="2"/>
  </si>
  <si>
    <t>出石町三木　龍谷寺</t>
    <rPh sb="0" eb="3">
      <t>イズシチョウ</t>
    </rPh>
    <rPh sb="3" eb="5">
      <t>ミキ</t>
    </rPh>
    <rPh sb="6" eb="7">
      <t>タツ</t>
    </rPh>
    <rPh sb="7" eb="8">
      <t>タニ</t>
    </rPh>
    <rPh sb="8" eb="9">
      <t>テラ</t>
    </rPh>
    <phoneticPr fontId="2"/>
  </si>
  <si>
    <t>出石町東條　願成寺</t>
    <rPh sb="0" eb="3">
      <t>イズシチョウ</t>
    </rPh>
    <rPh sb="3" eb="4">
      <t>ヒガシ</t>
    </rPh>
    <rPh sb="4" eb="5">
      <t>ジョウ</t>
    </rPh>
    <rPh sb="6" eb="9">
      <t>ガンジョウジ</t>
    </rPh>
    <phoneticPr fontId="2"/>
  </si>
  <si>
    <t>出石町下谷　経王寺</t>
    <rPh sb="0" eb="3">
      <t>イズシチョウ</t>
    </rPh>
    <rPh sb="3" eb="5">
      <t>シモタニ</t>
    </rPh>
    <rPh sb="6" eb="7">
      <t>キョウ</t>
    </rPh>
    <rPh sb="7" eb="8">
      <t>オウ</t>
    </rPh>
    <rPh sb="8" eb="9">
      <t>テラ</t>
    </rPh>
    <phoneticPr fontId="2"/>
  </si>
  <si>
    <t>気比　</t>
    <rPh sb="0" eb="1">
      <t>ケ</t>
    </rPh>
    <rPh sb="1" eb="2">
      <t>ヒ</t>
    </rPh>
    <phoneticPr fontId="2"/>
  </si>
  <si>
    <t>野上　金刀比羅神社</t>
    <rPh sb="0" eb="2">
      <t>ノガミ</t>
    </rPh>
    <rPh sb="3" eb="7">
      <t>コトヒラ</t>
    </rPh>
    <rPh sb="7" eb="9">
      <t>ジンジャ</t>
    </rPh>
    <phoneticPr fontId="2"/>
  </si>
  <si>
    <t>日高町山宮　山神社</t>
    <rPh sb="0" eb="3">
      <t>ヒダカチョウ</t>
    </rPh>
    <rPh sb="3" eb="4">
      <t>ヤマ</t>
    </rPh>
    <rPh sb="4" eb="5">
      <t>ミヤ</t>
    </rPh>
    <rPh sb="6" eb="7">
      <t>ヤマ</t>
    </rPh>
    <rPh sb="7" eb="9">
      <t>ジンジャ</t>
    </rPh>
    <phoneticPr fontId="2"/>
  </si>
  <si>
    <t>日高町久斗　兵主神社</t>
    <rPh sb="0" eb="3">
      <t>ヒダカチョウ</t>
    </rPh>
    <rPh sb="3" eb="4">
      <t>ク</t>
    </rPh>
    <rPh sb="4" eb="5">
      <t>ト</t>
    </rPh>
    <rPh sb="6" eb="7">
      <t>ヒョウ</t>
    </rPh>
    <rPh sb="7" eb="8">
      <t>シュ</t>
    </rPh>
    <rPh sb="8" eb="10">
      <t>ジンジャ</t>
    </rPh>
    <phoneticPr fontId="2"/>
  </si>
  <si>
    <t>出石町下谷　石部神社</t>
    <rPh sb="0" eb="3">
      <t>イズシチョウ</t>
    </rPh>
    <rPh sb="3" eb="5">
      <t>シモタニ</t>
    </rPh>
    <rPh sb="6" eb="8">
      <t>イシベ</t>
    </rPh>
    <rPh sb="8" eb="10">
      <t>ジンジャ</t>
    </rPh>
    <phoneticPr fontId="2"/>
  </si>
  <si>
    <t>百合地　安川神社</t>
    <rPh sb="0" eb="2">
      <t>ユリ</t>
    </rPh>
    <rPh sb="2" eb="3">
      <t>チ</t>
    </rPh>
    <rPh sb="4" eb="6">
      <t>ヤスカワ</t>
    </rPh>
    <rPh sb="6" eb="8">
      <t>ジンジャ</t>
    </rPh>
    <phoneticPr fontId="2"/>
  </si>
  <si>
    <t>海北友竹作　「紙本温泉寺縁起図」</t>
    <phoneticPr fontId="2"/>
  </si>
  <si>
    <t>784,948㎡</t>
    <phoneticPr fontId="2"/>
  </si>
  <si>
    <t>赤木家住宅主屋ほか</t>
    <rPh sb="0" eb="3">
      <t>アカギケ</t>
    </rPh>
    <rPh sb="3" eb="5">
      <t>ジュウタク</t>
    </rPh>
    <rPh sb="5" eb="6">
      <t>シュ</t>
    </rPh>
    <rPh sb="6" eb="7">
      <t>ヤ</t>
    </rPh>
    <phoneticPr fontId="2"/>
  </si>
  <si>
    <t>オーベルジュ豊岡1925（旧兵庫縣農工銀行豊岡支店）</t>
    <rPh sb="6" eb="8">
      <t>トヨオカ</t>
    </rPh>
    <rPh sb="13" eb="14">
      <t>キュウ</t>
    </rPh>
    <rPh sb="14" eb="16">
      <t>ヒョウゴ</t>
    </rPh>
    <rPh sb="16" eb="17">
      <t>ケン</t>
    </rPh>
    <rPh sb="17" eb="19">
      <t>ノウコウ</t>
    </rPh>
    <rPh sb="19" eb="21">
      <t>ギンコウ</t>
    </rPh>
    <rPh sb="21" eb="23">
      <t>トヨオカ</t>
    </rPh>
    <rPh sb="23" eb="25">
      <t>シテン</t>
    </rPh>
    <phoneticPr fontId="2"/>
  </si>
  <si>
    <t>平尾家住宅主屋ほか</t>
    <rPh sb="0" eb="2">
      <t>ヒラオ</t>
    </rPh>
    <rPh sb="2" eb="3">
      <t>ケ</t>
    </rPh>
    <rPh sb="3" eb="5">
      <t>ジュウタク</t>
    </rPh>
    <rPh sb="5" eb="6">
      <t>オモ</t>
    </rPh>
    <rPh sb="6" eb="7">
      <t>ヤ</t>
    </rPh>
    <phoneticPr fontId="2"/>
  </si>
  <si>
    <t>平 23.1.26</t>
    <rPh sb="0" eb="1">
      <t>ヘイ</t>
    </rPh>
    <phoneticPr fontId="2"/>
  </si>
  <si>
    <t>大石家住宅主屋ほか</t>
    <rPh sb="0" eb="2">
      <t>オオイシ</t>
    </rPh>
    <rPh sb="2" eb="3">
      <t>イエ</t>
    </rPh>
    <rPh sb="3" eb="5">
      <t>ジュウタク</t>
    </rPh>
    <rPh sb="5" eb="6">
      <t>シュ</t>
    </rPh>
    <rPh sb="6" eb="7">
      <t>ヤ</t>
    </rPh>
    <phoneticPr fontId="2"/>
  </si>
  <si>
    <t>三木屋東館・三木屋西館</t>
    <rPh sb="0" eb="2">
      <t>ミキ</t>
    </rPh>
    <rPh sb="2" eb="3">
      <t>ヤ</t>
    </rPh>
    <rPh sb="3" eb="4">
      <t>ヒガシ</t>
    </rPh>
    <rPh sb="4" eb="5">
      <t>ヤカタ</t>
    </rPh>
    <rPh sb="6" eb="8">
      <t>ミキ</t>
    </rPh>
    <rPh sb="8" eb="9">
      <t>ヤ</t>
    </rPh>
    <rPh sb="9" eb="10">
      <t>ニシ</t>
    </rPh>
    <rPh sb="10" eb="11">
      <t>ヤカタ</t>
    </rPh>
    <phoneticPr fontId="2"/>
  </si>
  <si>
    <t>城崎町湯島</t>
    <rPh sb="0" eb="2">
      <t>キノサキ</t>
    </rPh>
    <rPh sb="2" eb="3">
      <t>チョウ</t>
    </rPh>
    <rPh sb="3" eb="5">
      <t>ユシマ</t>
    </rPh>
    <phoneticPr fontId="2"/>
  </si>
  <si>
    <t>旧中和家住宅</t>
    <rPh sb="0" eb="1">
      <t>キュウ</t>
    </rPh>
    <rPh sb="1" eb="2">
      <t>ナカ</t>
    </rPh>
    <rPh sb="2" eb="3">
      <t>ワ</t>
    </rPh>
    <rPh sb="3" eb="4">
      <t>イエ</t>
    </rPh>
    <rPh sb="4" eb="6">
      <t>ジュウタク</t>
    </rPh>
    <phoneticPr fontId="2"/>
  </si>
  <si>
    <t>出石町三木</t>
    <rPh sb="0" eb="2">
      <t>イズシ</t>
    </rPh>
    <rPh sb="2" eb="3">
      <t>チョウ</t>
    </rPh>
    <rPh sb="3" eb="5">
      <t>ミツギ</t>
    </rPh>
    <phoneticPr fontId="2"/>
  </si>
  <si>
    <t>平 27.8.4</t>
    <rPh sb="0" eb="1">
      <t>ヘイ</t>
    </rPh>
    <phoneticPr fontId="2"/>
  </si>
  <si>
    <t>ゆとうや旅館詠帰亭ほか</t>
    <rPh sb="4" eb="6">
      <t>リョカン</t>
    </rPh>
    <rPh sb="6" eb="7">
      <t>ヨ</t>
    </rPh>
    <rPh sb="7" eb="8">
      <t>カエ</t>
    </rPh>
    <rPh sb="8" eb="9">
      <t>テイ</t>
    </rPh>
    <phoneticPr fontId="2"/>
  </si>
  <si>
    <t>平 27.11.17</t>
    <rPh sb="0" eb="1">
      <t>ヘイ</t>
    </rPh>
    <phoneticPr fontId="2"/>
  </si>
  <si>
    <t>王橋</t>
    <rPh sb="0" eb="1">
      <t>オウ</t>
    </rPh>
    <rPh sb="1" eb="2">
      <t>ハシ</t>
    </rPh>
    <phoneticPr fontId="2"/>
  </si>
  <si>
    <t>愛宕橋</t>
    <rPh sb="0" eb="2">
      <t>アタゴ</t>
    </rPh>
    <rPh sb="2" eb="3">
      <t>ハシ</t>
    </rPh>
    <phoneticPr fontId="2"/>
  </si>
  <si>
    <t>柳湯橋</t>
    <rPh sb="0" eb="1">
      <t>ヤナギ</t>
    </rPh>
    <rPh sb="1" eb="2">
      <t>ユ</t>
    </rPh>
    <rPh sb="2" eb="3">
      <t>ハシ</t>
    </rPh>
    <phoneticPr fontId="2"/>
  </si>
  <si>
    <t>桃島橋</t>
    <rPh sb="0" eb="1">
      <t>モモ</t>
    </rPh>
    <rPh sb="1" eb="2">
      <t>シマ</t>
    </rPh>
    <rPh sb="2" eb="3">
      <t>ハシ</t>
    </rPh>
    <phoneticPr fontId="2"/>
  </si>
  <si>
    <t>辨天橋</t>
    <rPh sb="0" eb="1">
      <t>ベン</t>
    </rPh>
    <rPh sb="1" eb="2">
      <t>テン</t>
    </rPh>
    <rPh sb="2" eb="3">
      <t>ハシ</t>
    </rPh>
    <phoneticPr fontId="2"/>
  </si>
  <si>
    <t>旧城崎町郵便局</t>
    <rPh sb="0" eb="1">
      <t>キュウ</t>
    </rPh>
    <rPh sb="1" eb="3">
      <t>キノサキ</t>
    </rPh>
    <rPh sb="3" eb="4">
      <t>チョウ</t>
    </rPh>
    <rPh sb="4" eb="7">
      <t>ユウビンキョク</t>
    </rPh>
    <phoneticPr fontId="2"/>
  </si>
  <si>
    <t>小林屋旅館</t>
    <rPh sb="0" eb="2">
      <t>コバヤシ</t>
    </rPh>
    <rPh sb="2" eb="3">
      <t>ヤ</t>
    </rPh>
    <rPh sb="3" eb="5">
      <t>リョカン</t>
    </rPh>
    <phoneticPr fontId="2"/>
  </si>
  <si>
    <t>西村屋本館大広間棟ほか</t>
    <rPh sb="0" eb="2">
      <t>ニシムラ</t>
    </rPh>
    <rPh sb="2" eb="3">
      <t>ヤ</t>
    </rPh>
    <rPh sb="3" eb="5">
      <t>ホンカン</t>
    </rPh>
    <rPh sb="5" eb="6">
      <t>ダイ</t>
    </rPh>
    <rPh sb="6" eb="8">
      <t>ヒロマ</t>
    </rPh>
    <rPh sb="8" eb="9">
      <t>ムネ</t>
    </rPh>
    <phoneticPr fontId="2"/>
  </si>
  <si>
    <t>新かめや本館</t>
    <rPh sb="0" eb="1">
      <t>シン</t>
    </rPh>
    <rPh sb="4" eb="6">
      <t>ホンカン</t>
    </rPh>
    <phoneticPr fontId="2"/>
  </si>
  <si>
    <t>温泉寺薬師堂</t>
    <rPh sb="0" eb="3">
      <t>オンセン</t>
    </rPh>
    <rPh sb="3" eb="6">
      <t>ヤクシドウ</t>
    </rPh>
    <phoneticPr fontId="2"/>
  </si>
  <si>
    <t>極楽寺本堂</t>
    <rPh sb="0" eb="2">
      <t>ゴクラク</t>
    </rPh>
    <rPh sb="2" eb="3">
      <t>デラ</t>
    </rPh>
    <rPh sb="3" eb="5">
      <t>ホンドウ</t>
    </rPh>
    <phoneticPr fontId="2"/>
  </si>
  <si>
    <t>雇い人の
ある業主</t>
    <rPh sb="0" eb="1">
      <t>ヤト</t>
    </rPh>
    <rPh sb="2" eb="3">
      <t>ニン</t>
    </rPh>
    <rPh sb="7" eb="9">
      <t>ギョウシュ</t>
    </rPh>
    <phoneticPr fontId="2"/>
  </si>
  <si>
    <t>雇い人の
ない業主</t>
    <rPh sb="0" eb="1">
      <t>ヤト</t>
    </rPh>
    <rPh sb="2" eb="3">
      <t>ニン</t>
    </rPh>
    <rPh sb="7" eb="8">
      <t>ギョウ</t>
    </rPh>
    <rPh sb="8" eb="9">
      <t>ヌシ</t>
    </rPh>
    <phoneticPr fontId="2"/>
  </si>
  <si>
    <t>（２）　日本・モンゴル民族博物館</t>
    <rPh sb="4" eb="16">
      <t>ニホン</t>
    </rPh>
    <phoneticPr fontId="2"/>
  </si>
  <si>
    <t>（４）　植村直己冒険館</t>
    <rPh sb="4" eb="11">
      <t>ウエムラナオミ</t>
    </rPh>
    <phoneticPr fontId="2"/>
  </si>
  <si>
    <t>26.02</t>
  </si>
  <si>
    <t>23-2286</t>
    <phoneticPr fontId="2"/>
  </si>
  <si>
    <t xml:space="preserve"> ホ ー ル</t>
    <phoneticPr fontId="25"/>
  </si>
  <si>
    <t>スタジオ</t>
    <phoneticPr fontId="25"/>
  </si>
  <si>
    <t>レジデンス室</t>
    <rPh sb="5" eb="6">
      <t>シツ</t>
    </rPh>
    <phoneticPr fontId="25"/>
  </si>
  <si>
    <t>（注）　その他の欄には、市全域の面積（697.55㎢）から各地目の面積を差し引いたものを計上しており、主に土地の縄伸び分や、河川、道水路等の面積が含まれている。　　　　　　　　　　</t>
    <phoneticPr fontId="2"/>
  </si>
  <si>
    <t>コ ウ ノ ト リ の 郷 駅</t>
    <rPh sb="12" eb="13">
      <t>サト</t>
    </rPh>
    <phoneticPr fontId="2"/>
  </si>
  <si>
    <t>◎22</t>
  </si>
  <si>
    <t>◎27</t>
    <phoneticPr fontId="2"/>
  </si>
  <si>
    <t>（注3）　その他は信用組合、労働金庫、日本政策金融公庫等をいい、郵便局、質屋は含まない。</t>
    <rPh sb="7" eb="8">
      <t>タ</t>
    </rPh>
    <rPh sb="9" eb="11">
      <t>シンヨウ</t>
    </rPh>
    <rPh sb="11" eb="13">
      <t>クミアイ</t>
    </rPh>
    <rPh sb="14" eb="16">
      <t>ロウドウ</t>
    </rPh>
    <rPh sb="16" eb="18">
      <t>キンコ</t>
    </rPh>
    <rPh sb="19" eb="21">
      <t>ニホン</t>
    </rPh>
    <rPh sb="21" eb="23">
      <t>セイサク</t>
    </rPh>
    <rPh sb="23" eb="25">
      <t>キンユウ</t>
    </rPh>
    <rPh sb="25" eb="27">
      <t>コウコ</t>
    </rPh>
    <rPh sb="27" eb="28">
      <t>トウ</t>
    </rPh>
    <rPh sb="32" eb="35">
      <t>ユウビンキョク</t>
    </rPh>
    <rPh sb="36" eb="37">
      <t>シチ</t>
    </rPh>
    <rPh sb="37" eb="38">
      <t>ヤ</t>
    </rPh>
    <rPh sb="39" eb="40">
      <t>フク</t>
    </rPh>
    <phoneticPr fontId="2"/>
  </si>
  <si>
    <t>（注）医療給付については、3月～2月分を記載</t>
    <rPh sb="1" eb="2">
      <t>チュウ</t>
    </rPh>
    <rPh sb="3" eb="5">
      <t>イリョウ</t>
    </rPh>
    <rPh sb="5" eb="7">
      <t>キュウフ</t>
    </rPh>
    <rPh sb="14" eb="15">
      <t>ガツ</t>
    </rPh>
    <rPh sb="17" eb="18">
      <t>ガツ</t>
    </rPh>
    <rPh sb="18" eb="19">
      <t>ブン</t>
    </rPh>
    <rPh sb="20" eb="22">
      <t>キサイ</t>
    </rPh>
    <phoneticPr fontId="2"/>
  </si>
  <si>
    <t>入所定員数</t>
    <rPh sb="0" eb="2">
      <t>ニュウショ</t>
    </rPh>
    <phoneticPr fontId="2"/>
  </si>
  <si>
    <t>男女の専従者がいる</t>
    <rPh sb="0" eb="2">
      <t>ダンジョ</t>
    </rPh>
    <rPh sb="3" eb="6">
      <t>センジュウシャ</t>
    </rPh>
    <phoneticPr fontId="2"/>
  </si>
  <si>
    <t>専従者は男子だけ</t>
    <rPh sb="0" eb="3">
      <t>センジュウシャ</t>
    </rPh>
    <rPh sb="4" eb="6">
      <t>ダンシ</t>
    </rPh>
    <phoneticPr fontId="2"/>
  </si>
  <si>
    <t>専従者は女子だけ</t>
    <rPh sb="0" eb="3">
      <t>センジュウシャ</t>
    </rPh>
    <rPh sb="4" eb="6">
      <t>ジョシ</t>
    </rPh>
    <phoneticPr fontId="2"/>
  </si>
  <si>
    <t>30.0ha</t>
    <phoneticPr fontId="2"/>
  </si>
  <si>
    <t>公有林</t>
  </si>
  <si>
    <t>私有林</t>
  </si>
  <si>
    <t>共有林</t>
  </si>
  <si>
    <t>20-6310</t>
    <phoneticPr fontId="2"/>
  </si>
  <si>
    <t>23-3850</t>
    <phoneticPr fontId="2"/>
  </si>
  <si>
    <t>不詳</t>
    <rPh sb="0" eb="2">
      <t>フショウ</t>
    </rPh>
    <phoneticPr fontId="2"/>
  </si>
  <si>
    <t xml:space="preserve">  (夫婦のみの世帯)</t>
    <rPh sb="3" eb="5">
      <t>フウフ</t>
    </rPh>
    <rPh sb="8" eb="10">
      <t>セタイ</t>
    </rPh>
    <phoneticPr fontId="2"/>
  </si>
  <si>
    <t>持ち家</t>
    <rPh sb="0" eb="1">
      <t>モ</t>
    </rPh>
    <rPh sb="2" eb="3">
      <t>イエ</t>
    </rPh>
    <phoneticPr fontId="2"/>
  </si>
  <si>
    <t>公営・都市再生機構・公舎の借家</t>
    <rPh sb="0" eb="2">
      <t>コウエイ</t>
    </rPh>
    <rPh sb="3" eb="5">
      <t>トシ</t>
    </rPh>
    <rPh sb="5" eb="7">
      <t>サイセイ</t>
    </rPh>
    <rPh sb="7" eb="9">
      <t>キコウ</t>
    </rPh>
    <phoneticPr fontId="2"/>
  </si>
  <si>
    <t>民営の借家</t>
    <rPh sb="0" eb="2">
      <t>ミンエイ</t>
    </rPh>
    <phoneticPr fontId="2"/>
  </si>
  <si>
    <t>給与住宅</t>
    <rPh sb="0" eb="2">
      <t>キュウヨ</t>
    </rPh>
    <phoneticPr fontId="2"/>
  </si>
  <si>
    <t>総    数</t>
    <rPh sb="0" eb="1">
      <t>ソウ</t>
    </rPh>
    <rPh sb="5" eb="6">
      <t>スウ</t>
    </rPh>
    <phoneticPr fontId="2"/>
  </si>
  <si>
    <t>主世帯</t>
    <phoneticPr fontId="2"/>
  </si>
  <si>
    <t>間借り</t>
    <phoneticPr fontId="2"/>
  </si>
  <si>
    <t>年平均</t>
    <rPh sb="1" eb="3">
      <t>ヘイキン</t>
    </rPh>
    <phoneticPr fontId="2"/>
  </si>
  <si>
    <t>卸売・小売・</t>
    <phoneticPr fontId="2"/>
  </si>
  <si>
    <t>宿泊・飲食店</t>
    <rPh sb="0" eb="2">
      <t>シュクハク</t>
    </rPh>
    <phoneticPr fontId="2"/>
  </si>
  <si>
    <t>（単位：金額　円）</t>
    <phoneticPr fontId="2"/>
  </si>
  <si>
    <t>受給者数</t>
    <phoneticPr fontId="2"/>
  </si>
  <si>
    <t>支給額</t>
    <phoneticPr fontId="2"/>
  </si>
  <si>
    <t>適用</t>
    <rPh sb="0" eb="2">
      <t>テキヨウ</t>
    </rPh>
    <phoneticPr fontId="2"/>
  </si>
  <si>
    <t>国公法・行労法</t>
    <rPh sb="0" eb="3">
      <t>コッコウホウ</t>
    </rPh>
    <rPh sb="1" eb="3">
      <t>コウホウ</t>
    </rPh>
    <rPh sb="2" eb="3">
      <t>ホウ</t>
    </rPh>
    <phoneticPr fontId="2"/>
  </si>
  <si>
    <t>消防</t>
    <rPh sb="0" eb="2">
      <t>ショウボウ</t>
    </rPh>
    <phoneticPr fontId="2"/>
  </si>
  <si>
    <t>水道課22-5377/下水道課22-1801</t>
    <rPh sb="0" eb="3">
      <t>スイドウカ</t>
    </rPh>
    <rPh sb="11" eb="15">
      <t>ゲスイドウカ</t>
    </rPh>
    <phoneticPr fontId="2"/>
  </si>
  <si>
    <t>環境衛生・組合</t>
    <rPh sb="0" eb="2">
      <t>カンキョウ</t>
    </rPh>
    <rPh sb="2" eb="4">
      <t>エイセイ</t>
    </rPh>
    <rPh sb="5" eb="7">
      <t>クミアイ</t>
    </rPh>
    <phoneticPr fontId="2"/>
  </si>
  <si>
    <t>大学・専修・専門学校ほか各種学校</t>
    <rPh sb="3" eb="5">
      <t>センシュウ</t>
    </rPh>
    <rPh sb="6" eb="8">
      <t>センモン</t>
    </rPh>
    <rPh sb="8" eb="10">
      <t>ガッコウ</t>
    </rPh>
    <rPh sb="12" eb="14">
      <t>カクシュ</t>
    </rPh>
    <rPh sb="14" eb="16">
      <t>ガッコウ</t>
    </rPh>
    <phoneticPr fontId="2"/>
  </si>
  <si>
    <t>34-6079</t>
  </si>
  <si>
    <t>22-3532</t>
  </si>
  <si>
    <t>22-3861</t>
  </si>
  <si>
    <t>32-0161</t>
    <phoneticPr fontId="2"/>
  </si>
  <si>
    <t>34-6615</t>
    <phoneticPr fontId="2"/>
  </si>
  <si>
    <t>22-1586</t>
    <phoneticPr fontId="2"/>
  </si>
  <si>
    <t>老人福祉センター</t>
    <rPh sb="0" eb="2">
      <t>ロウジン</t>
    </rPh>
    <rPh sb="2" eb="4">
      <t>フクシ</t>
    </rPh>
    <phoneticPr fontId="2"/>
  </si>
  <si>
    <t>養護老人ホーム</t>
    <rPh sb="0" eb="2">
      <t>ヨウゴ</t>
    </rPh>
    <rPh sb="2" eb="4">
      <t>ロウジン</t>
    </rPh>
    <phoneticPr fontId="2"/>
  </si>
  <si>
    <t>認知症高齢者グループホーム</t>
    <rPh sb="0" eb="3">
      <t>ニンチショウ</t>
    </rPh>
    <rPh sb="3" eb="6">
      <t>コウレイシャ</t>
    </rPh>
    <phoneticPr fontId="2"/>
  </si>
  <si>
    <t>出石町袴狭　いずし古代学習館</t>
    <rPh sb="0" eb="3">
      <t>イズシチョウ</t>
    </rPh>
    <rPh sb="3" eb="5">
      <t>ハカザ</t>
    </rPh>
    <rPh sb="9" eb="11">
      <t>コダイ</t>
    </rPh>
    <rPh sb="11" eb="13">
      <t>ガクシュウ</t>
    </rPh>
    <rPh sb="13" eb="14">
      <t>カン</t>
    </rPh>
    <phoneticPr fontId="2"/>
  </si>
  <si>
    <t>城崎町湯島</t>
    <rPh sb="0" eb="3">
      <t>シロサキチョウ</t>
    </rPh>
    <rPh sb="3" eb="5">
      <t>ユシマ</t>
    </rPh>
    <phoneticPr fontId="2"/>
  </si>
  <si>
    <t>日高町栗栖野他</t>
    <rPh sb="6" eb="7">
      <t>ホカ</t>
    </rPh>
    <phoneticPr fontId="2"/>
  </si>
  <si>
    <t>住宅以外に住む一般世帯</t>
    <rPh sb="0" eb="2">
      <t>ジュウタク</t>
    </rPh>
    <rPh sb="2" eb="4">
      <t>イガイ</t>
    </rPh>
    <rPh sb="5" eb="6">
      <t>ス</t>
    </rPh>
    <rPh sb="7" eb="9">
      <t>イッパン</t>
    </rPh>
    <rPh sb="9" eb="11">
      <t>セタイ</t>
    </rPh>
    <phoneticPr fontId="2"/>
  </si>
  <si>
    <t>住宅以外とは、寄宿舎・寮など生計を共にしない単身者の集まりを居住させるための建物や、病院、学校など居住用でない建物。仮設住宅等</t>
    <rPh sb="0" eb="2">
      <t>ジュウタク</t>
    </rPh>
    <rPh sb="2" eb="4">
      <t>イガイ</t>
    </rPh>
    <rPh sb="7" eb="10">
      <t>キシュクシャ</t>
    </rPh>
    <rPh sb="11" eb="12">
      <t>リョウ</t>
    </rPh>
    <rPh sb="14" eb="16">
      <t>セイケイ</t>
    </rPh>
    <rPh sb="17" eb="18">
      <t>トモ</t>
    </rPh>
    <rPh sb="22" eb="25">
      <t>タンシンシャ</t>
    </rPh>
    <rPh sb="26" eb="27">
      <t>アツ</t>
    </rPh>
    <rPh sb="30" eb="32">
      <t>キョジュウ</t>
    </rPh>
    <rPh sb="38" eb="40">
      <t>タテモノ</t>
    </rPh>
    <rPh sb="42" eb="44">
      <t>ビョウイン</t>
    </rPh>
    <rPh sb="45" eb="47">
      <t>ガッコウ</t>
    </rPh>
    <rPh sb="49" eb="52">
      <t>キョジュウヨウ</t>
    </rPh>
    <rPh sb="55" eb="57">
      <t>タテモノ</t>
    </rPh>
    <rPh sb="58" eb="60">
      <t>カセツ</t>
    </rPh>
    <rPh sb="60" eb="62">
      <t>ジュウタク</t>
    </rPh>
    <rPh sb="62" eb="63">
      <t>トウ</t>
    </rPh>
    <phoneticPr fontId="2"/>
  </si>
  <si>
    <t>　A　労働力人口</t>
    <phoneticPr fontId="2"/>
  </si>
  <si>
    <t>　　Ⅰ　就業者</t>
    <rPh sb="4" eb="7">
      <t>シュウギョウシャ</t>
    </rPh>
    <phoneticPr fontId="2"/>
  </si>
  <si>
    <t>　　Ⅱ　完全失業者</t>
    <rPh sb="4" eb="6">
      <t>カンゼン</t>
    </rPh>
    <rPh sb="6" eb="8">
      <t>シツギョウ</t>
    </rPh>
    <rPh sb="8" eb="9">
      <t>シャ</t>
    </rPh>
    <phoneticPr fontId="2"/>
  </si>
  <si>
    <t>　　　　　休業者</t>
    <rPh sb="5" eb="8">
      <t>キュウギョウシャ</t>
    </rPh>
    <phoneticPr fontId="2"/>
  </si>
  <si>
    <t>　　　　　通学のかたわら仕事</t>
    <phoneticPr fontId="2"/>
  </si>
  <si>
    <t>　　　　　家事のほか仕事</t>
    <rPh sb="5" eb="7">
      <t>カジ</t>
    </rPh>
    <rPh sb="10" eb="12">
      <t>シゴト</t>
    </rPh>
    <phoneticPr fontId="2"/>
  </si>
  <si>
    <t>　　　　　おもに仕事</t>
    <rPh sb="8" eb="10">
      <t>シゴト</t>
    </rPh>
    <phoneticPr fontId="2"/>
  </si>
  <si>
    <t>　B　非労働力人口</t>
    <phoneticPr fontId="2"/>
  </si>
  <si>
    <t>0.5ha</t>
    <phoneticPr fontId="2"/>
  </si>
  <si>
    <t>1ha</t>
    <phoneticPr fontId="2"/>
  </si>
  <si>
    <t>1.5ha</t>
    <phoneticPr fontId="2"/>
  </si>
  <si>
    <t>2.0ha</t>
    <phoneticPr fontId="2"/>
  </si>
  <si>
    <t>3.0ha</t>
    <phoneticPr fontId="2"/>
  </si>
  <si>
    <t>5.0ha</t>
    <phoneticPr fontId="2"/>
  </si>
  <si>
    <t>10.0ha</t>
    <phoneticPr fontId="2"/>
  </si>
  <si>
    <t>（注）「出荷額等」は1年間における製造品出荷額、加工賃収入額、修理料収入額、製造工程から出たくず及び廃品の総額。</t>
    <rPh sb="1" eb="2">
      <t>チュウ</t>
    </rPh>
    <rPh sb="4" eb="6">
      <t>シュッカ</t>
    </rPh>
    <rPh sb="6" eb="8">
      <t>ガクナド</t>
    </rPh>
    <rPh sb="11" eb="13">
      <t>ネンカン</t>
    </rPh>
    <rPh sb="17" eb="20">
      <t>セイゾウヒン</t>
    </rPh>
    <rPh sb="20" eb="22">
      <t>シュッカ</t>
    </rPh>
    <rPh sb="22" eb="23">
      <t>ガク</t>
    </rPh>
    <rPh sb="24" eb="27">
      <t>カコウチン</t>
    </rPh>
    <rPh sb="27" eb="29">
      <t>シュウニュウ</t>
    </rPh>
    <rPh sb="29" eb="30">
      <t>ガク</t>
    </rPh>
    <rPh sb="31" eb="34">
      <t>シュウリリョウ</t>
    </rPh>
    <rPh sb="34" eb="36">
      <t>シュウニュウ</t>
    </rPh>
    <rPh sb="36" eb="37">
      <t>ガク</t>
    </rPh>
    <phoneticPr fontId="2"/>
  </si>
  <si>
    <t>資料：県医療施設調査</t>
    <rPh sb="3" eb="4">
      <t>ケン</t>
    </rPh>
    <rPh sb="4" eb="6">
      <t>イリョウ</t>
    </rPh>
    <rPh sb="6" eb="8">
      <t>シセツ</t>
    </rPh>
    <rPh sb="8" eb="10">
      <t>チョウサ</t>
    </rPh>
    <phoneticPr fontId="2"/>
  </si>
  <si>
    <t>資料：県保健統計年報</t>
    <rPh sb="3" eb="4">
      <t>ケン</t>
    </rPh>
    <rPh sb="4" eb="6">
      <t>ホケン</t>
    </rPh>
    <rPh sb="6" eb="8">
      <t>トウケイ</t>
    </rPh>
    <rPh sb="8" eb="10">
      <t>ネンポウ</t>
    </rPh>
    <phoneticPr fontId="2"/>
  </si>
  <si>
    <t>１教員
当り
園児数</t>
    <phoneticPr fontId="2"/>
  </si>
  <si>
    <t>(注2) 　職員数には非常勤職員を含む。</t>
    <phoneticPr fontId="2"/>
  </si>
  <si>
    <t>(注3)　（  ）は私立分で外数</t>
    <phoneticPr fontId="2"/>
  </si>
  <si>
    <t>(注1)　定時制を含む。　(注2)　教員数は本務者のみ。　　　        　</t>
    <phoneticPr fontId="2"/>
  </si>
  <si>
    <t xml:space="preserve">(注1)　教員数は本務者のみ。　            　　　　　　　　        </t>
    <phoneticPr fontId="2"/>
  </si>
  <si>
    <t xml:space="preserve">          </t>
    <phoneticPr fontId="2"/>
  </si>
  <si>
    <t>(注2)　平成19年より、出石養護、豊岡聾学校がともに特別支援学校となり、  統計も特別支援学校でまとめられた。</t>
    <rPh sb="5" eb="7">
      <t>ヘイセイ</t>
    </rPh>
    <rPh sb="9" eb="10">
      <t>ネン</t>
    </rPh>
    <rPh sb="13" eb="15">
      <t>イズシ</t>
    </rPh>
    <rPh sb="15" eb="17">
      <t>ヨウゴ</t>
    </rPh>
    <rPh sb="18" eb="20">
      <t>トヨオカ</t>
    </rPh>
    <rPh sb="20" eb="21">
      <t>ロウ</t>
    </rPh>
    <rPh sb="21" eb="23">
      <t>ガッコウ</t>
    </rPh>
    <rPh sb="27" eb="29">
      <t>トクベツ</t>
    </rPh>
    <rPh sb="29" eb="31">
      <t>シエン</t>
    </rPh>
    <rPh sb="31" eb="33">
      <t>ガッコウ</t>
    </rPh>
    <phoneticPr fontId="2"/>
  </si>
  <si>
    <t xml:space="preserve">(注)　教員数は本務者のみ。　        　　　　　　　               </t>
    <rPh sb="1" eb="2">
      <t>チュウ</t>
    </rPh>
    <phoneticPr fontId="2"/>
  </si>
  <si>
    <t xml:space="preserve">(注)　教員数は本務者のみ。　　　　　　　 　　　　                </t>
    <phoneticPr fontId="2"/>
  </si>
  <si>
    <t xml:space="preserve">(注)　 教員数は本務者のみ。　　　　　　　 　　　　                </t>
    <phoneticPr fontId="2"/>
  </si>
  <si>
    <t xml:space="preserve">(注)　教員数は本務者のみ。　　　　　　　　　　                   </t>
    <phoneticPr fontId="2"/>
  </si>
  <si>
    <t>(注1)　各３月卒業者。　                       　　　　　　　　</t>
    <phoneticPr fontId="2"/>
  </si>
  <si>
    <t>(注2)　進学者の中には就職進学者を含める。</t>
    <phoneticPr fontId="2"/>
  </si>
  <si>
    <t>(注3)　訓練機関等入学者には就職して入学した者を含める。</t>
    <phoneticPr fontId="2"/>
  </si>
  <si>
    <t>(注4)　 就職者には就職して進・入学した者を除く。</t>
    <phoneticPr fontId="2"/>
  </si>
  <si>
    <t>(注1)　各３月卒業者。　　       　　　　　　　　　　　　　</t>
    <phoneticPr fontId="2"/>
  </si>
  <si>
    <t>(注2)　進学者には就職進学者も含める。</t>
    <phoneticPr fontId="2"/>
  </si>
  <si>
    <t>(注3)　訓練機関等入学者には就職して入学した者を含める。</t>
    <phoneticPr fontId="2"/>
  </si>
  <si>
    <t>(注4)　就職者には就職して進・入学した者を除く。</t>
    <phoneticPr fontId="2"/>
  </si>
  <si>
    <t>資料：兵庫県の人口の動き、人口動態調査</t>
    <rPh sb="3" eb="6">
      <t>ヒョウゴケン</t>
    </rPh>
    <rPh sb="7" eb="9">
      <t>ジンコウ</t>
    </rPh>
    <rPh sb="10" eb="11">
      <t>ウゴ</t>
    </rPh>
    <rPh sb="13" eb="15">
      <t>ジンコウ</t>
    </rPh>
    <rPh sb="15" eb="17">
      <t>ドウタイ</t>
    </rPh>
    <rPh sb="17" eb="19">
      <t>チョウサ</t>
    </rPh>
    <phoneticPr fontId="2"/>
  </si>
  <si>
    <t>年度</t>
    <rPh sb="0" eb="2">
      <t>ネンド</t>
    </rPh>
    <phoneticPr fontId="2"/>
  </si>
  <si>
    <t xml:space="preserve">３  公園（各年度末現在）                                                     </t>
    <rPh sb="7" eb="9">
      <t>ネンド</t>
    </rPh>
    <phoneticPr fontId="2"/>
  </si>
  <si>
    <t>５  市立図書館分類別蔵書数（各年３月31日現在）</t>
    <phoneticPr fontId="2"/>
  </si>
  <si>
    <t>６  市立図書館利用状況</t>
    <phoneticPr fontId="2"/>
  </si>
  <si>
    <t>年度</t>
    <phoneticPr fontId="2"/>
  </si>
  <si>
    <t>（１）  津居山港漁家数と漁船隻数（各年４月１日現在）　　　　</t>
    <rPh sb="5" eb="6">
      <t>ツ</t>
    </rPh>
    <rPh sb="6" eb="7">
      <t>キョ</t>
    </rPh>
    <rPh sb="7" eb="8">
      <t>ヤマ</t>
    </rPh>
    <rPh sb="8" eb="9">
      <t>ミナト</t>
    </rPh>
    <phoneticPr fontId="2"/>
  </si>
  <si>
    <t>（２）  竹野浜漁家数と漁船隻数（各年４月１日現在）　　　　</t>
    <rPh sb="5" eb="7">
      <t>タカノ</t>
    </rPh>
    <rPh sb="7" eb="8">
      <t>ハマ</t>
    </rPh>
    <rPh sb="8" eb="10">
      <t>ギョカ</t>
    </rPh>
    <phoneticPr fontId="2"/>
  </si>
  <si>
    <t>道路舗装率</t>
    <rPh sb="2" eb="4">
      <t>ホソウ</t>
    </rPh>
    <rPh sb="4" eb="5">
      <t>リツ</t>
    </rPh>
    <phoneticPr fontId="2"/>
  </si>
  <si>
    <t>21-9119</t>
    <phoneticPr fontId="2"/>
  </si>
  <si>
    <t>電気・ガス・熱供給・水道業</t>
    <rPh sb="0" eb="1">
      <t>デン</t>
    </rPh>
    <rPh sb="1" eb="2">
      <t>キ</t>
    </rPh>
    <rPh sb="6" eb="7">
      <t>ネツ</t>
    </rPh>
    <rPh sb="7" eb="9">
      <t>キョウキュウ</t>
    </rPh>
    <rPh sb="10" eb="12">
      <t>スイドウ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</si>
  <si>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</si>
  <si>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</si>
  <si>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不動産業・物品賃貸業</t>
    <rPh sb="0" eb="3">
      <t>フドウサン</t>
    </rPh>
    <rPh sb="3" eb="4">
      <t>ギョウ</t>
    </rPh>
    <rPh sb="5" eb="7">
      <t>ブッピン</t>
    </rPh>
    <rPh sb="7" eb="10">
      <t>チンタイギョウ</t>
    </rPh>
    <phoneticPr fontId="2"/>
  </si>
  <si>
    <t>宿泊業・飲食サービス業</t>
    <rPh sb="0" eb="2">
      <t>シュクハク</t>
    </rPh>
    <rPh sb="2" eb="3">
      <t>ギョウ</t>
    </rPh>
    <rPh sb="4" eb="6">
      <t>インショク</t>
    </rPh>
    <rPh sb="10" eb="11">
      <t>ギョウ</t>
    </rPh>
    <phoneticPr fontId="2"/>
  </si>
  <si>
    <t>公務（他に分類されるものを除く)</t>
    <rPh sb="0" eb="2">
      <t>コウム</t>
    </rPh>
    <rPh sb="3" eb="4">
      <t>タ</t>
    </rPh>
    <rPh sb="5" eb="7">
      <t>ブンルイ</t>
    </rPh>
    <rPh sb="13" eb="14">
      <t>ノゾ</t>
    </rPh>
    <phoneticPr fontId="2"/>
  </si>
  <si>
    <t>資料：県統計課　市町民経済計算</t>
    <rPh sb="0" eb="2">
      <t>シリョウ</t>
    </rPh>
    <rPh sb="3" eb="4">
      <t>ケン</t>
    </rPh>
    <rPh sb="4" eb="6">
      <t>トウケイ</t>
    </rPh>
    <rPh sb="6" eb="7">
      <t>カ</t>
    </rPh>
    <rPh sb="8" eb="10">
      <t>シチョウ</t>
    </rPh>
    <rPh sb="10" eb="11">
      <t>ミン</t>
    </rPh>
    <rPh sb="11" eb="13">
      <t>ケイザイ</t>
    </rPh>
    <rPh sb="13" eb="15">
      <t>ケイサン</t>
    </rPh>
    <phoneticPr fontId="2"/>
  </si>
  <si>
    <t>平 28.8.1</t>
    <rPh sb="0" eb="1">
      <t>ヘイ</t>
    </rPh>
    <phoneticPr fontId="2"/>
  </si>
  <si>
    <t>旧豊岡町役場庁舎</t>
    <rPh sb="0" eb="1">
      <t>キュウ</t>
    </rPh>
    <rPh sb="1" eb="3">
      <t>トヨオカ</t>
    </rPh>
    <rPh sb="3" eb="4">
      <t>マチ</t>
    </rPh>
    <rPh sb="4" eb="6">
      <t>ヤクバ</t>
    </rPh>
    <rPh sb="6" eb="8">
      <t>チョウシャ</t>
    </rPh>
    <phoneticPr fontId="2"/>
  </si>
  <si>
    <t>佐藤家及び西村家住宅</t>
    <rPh sb="0" eb="3">
      <t>サトウケ</t>
    </rPh>
    <rPh sb="3" eb="4">
      <t>オヨ</t>
    </rPh>
    <rPh sb="5" eb="7">
      <t>ニシムラ</t>
    </rPh>
    <rPh sb="7" eb="8">
      <t>イエ</t>
    </rPh>
    <rPh sb="8" eb="10">
      <t>ジュウタク</t>
    </rPh>
    <phoneticPr fontId="2"/>
  </si>
  <si>
    <t>中央町</t>
    <rPh sb="0" eb="2">
      <t>チュウオウ</t>
    </rPh>
    <rPh sb="2" eb="3">
      <t>マチ</t>
    </rPh>
    <phoneticPr fontId="2"/>
  </si>
  <si>
    <t>３　認定こども園の概況（各年5月1日現在）</t>
    <rPh sb="2" eb="4">
      <t>ニンテイ</t>
    </rPh>
    <rPh sb="7" eb="8">
      <t>エン</t>
    </rPh>
    <phoneticPr fontId="2"/>
  </si>
  <si>
    <t>(注)　 幼保連携型</t>
    <rPh sb="5" eb="7">
      <t>ヨウホ</t>
    </rPh>
    <rPh sb="7" eb="10">
      <t>レンケイガタ</t>
    </rPh>
    <phoneticPr fontId="2"/>
  </si>
  <si>
    <t>　　　　　29年</t>
    <rPh sb="7" eb="8">
      <t>ネン</t>
    </rPh>
    <phoneticPr fontId="2"/>
  </si>
  <si>
    <t>棟　　　　　数</t>
    <phoneticPr fontId="2"/>
  </si>
  <si>
    <t>床面積（㎡）</t>
    <phoneticPr fontId="2"/>
  </si>
  <si>
    <t>資料：税務課 概要調書</t>
    <phoneticPr fontId="2"/>
  </si>
  <si>
    <t>資料：税務課 概要調書</t>
    <phoneticPr fontId="2"/>
  </si>
  <si>
    <t xml:space="preserve">（注）  法定免点以上のもの。非課税家屋を除く。　　　　 　　　　　　　　　　　　　　　           </t>
    <rPh sb="5" eb="7">
      <t>ホウテイ</t>
    </rPh>
    <rPh sb="7" eb="8">
      <t>メン</t>
    </rPh>
    <rPh sb="8" eb="9">
      <t>テン</t>
    </rPh>
    <rPh sb="9" eb="11">
      <t>イジョウ</t>
    </rPh>
    <phoneticPr fontId="2"/>
  </si>
  <si>
    <t>附属家</t>
    <rPh sb="0" eb="2">
      <t>フゾク</t>
    </rPh>
    <rPh sb="2" eb="3">
      <t>イエ</t>
    </rPh>
    <phoneticPr fontId="2"/>
  </si>
  <si>
    <t xml:space="preserve">　（注）  法定免税点以上のもの。　（非課税家屋を除く。）　　　　　　　　　　　　　　　　　　　           </t>
    <phoneticPr fontId="2"/>
  </si>
  <si>
    <t>調定額</t>
  </si>
  <si>
    <t>収入済額</t>
  </si>
  <si>
    <t>収入歩合</t>
  </si>
  <si>
    <t>粗大ごみ</t>
    <rPh sb="0" eb="2">
      <t>ソダイ</t>
    </rPh>
    <phoneticPr fontId="2"/>
  </si>
  <si>
    <t>蛍光灯</t>
    <rPh sb="0" eb="3">
      <t>ケイコウトウ</t>
    </rPh>
    <phoneticPr fontId="2"/>
  </si>
  <si>
    <t>乾電池</t>
    <rPh sb="0" eb="3">
      <t>カンデンチ</t>
    </rPh>
    <phoneticPr fontId="2"/>
  </si>
  <si>
    <t>交通
事故</t>
    <rPh sb="0" eb="2">
      <t>コウツウ</t>
    </rPh>
    <rPh sb="3" eb="5">
      <t>ジコ</t>
    </rPh>
    <phoneticPr fontId="2"/>
  </si>
  <si>
    <t>水難
事故</t>
    <rPh sb="0" eb="2">
      <t>スイナン</t>
    </rPh>
    <rPh sb="3" eb="5">
      <t>ジコ</t>
    </rPh>
    <phoneticPr fontId="2"/>
  </si>
  <si>
    <t>自然
災害</t>
    <rPh sb="0" eb="2">
      <t>シゼン</t>
    </rPh>
    <rPh sb="3" eb="5">
      <t>サイガイ</t>
    </rPh>
    <phoneticPr fontId="2"/>
  </si>
  <si>
    <t>機械
事故</t>
    <rPh sb="0" eb="2">
      <t>キカイ</t>
    </rPh>
    <rPh sb="3" eb="5">
      <t>ジコ</t>
    </rPh>
    <phoneticPr fontId="2"/>
  </si>
  <si>
    <t>建物
事故</t>
    <rPh sb="0" eb="2">
      <t>タテモノ</t>
    </rPh>
    <rPh sb="3" eb="5">
      <t>ジコ</t>
    </rPh>
    <phoneticPr fontId="2"/>
  </si>
  <si>
    <t>ガス・
酸欠事故</t>
    <rPh sb="4" eb="6">
      <t>サンケツ</t>
    </rPh>
    <rPh sb="6" eb="8">
      <t>ジコ</t>
    </rPh>
    <phoneticPr fontId="2"/>
  </si>
  <si>
    <t>破裂
事故</t>
    <rPh sb="0" eb="2">
      <t>ハレツ</t>
    </rPh>
    <rPh sb="3" eb="5">
      <t>ジコ</t>
    </rPh>
    <phoneticPr fontId="2"/>
  </si>
  <si>
    <t>配線
器具</t>
    <rPh sb="0" eb="2">
      <t>ハイセン</t>
    </rPh>
    <rPh sb="3" eb="5">
      <t>キグ</t>
    </rPh>
    <phoneticPr fontId="2"/>
  </si>
  <si>
    <t>山林
原野</t>
    <phoneticPr fontId="2"/>
  </si>
  <si>
    <t>水槽付
ポンプ
自動車</t>
    <phoneticPr fontId="2"/>
  </si>
  <si>
    <t>公共下水道計画決定（全体計画）</t>
  </si>
  <si>
    <t>公共下水道事業認可</t>
  </si>
  <si>
    <t>計画処理人口</t>
  </si>
  <si>
    <t>処理能力</t>
  </si>
  <si>
    <t>処理面積</t>
  </si>
  <si>
    <t>（ha）</t>
  </si>
  <si>
    <t>（人）</t>
  </si>
  <si>
    <t xml:space="preserve">㎥/日 </t>
  </si>
  <si>
    <t>城崎地域（1処理区）</t>
  </si>
  <si>
    <t>竹野地域（1処理区）</t>
  </si>
  <si>
    <t>出石地域（1処理区）</t>
  </si>
  <si>
    <t>児童福祉</t>
  </si>
  <si>
    <t>区分</t>
  </si>
  <si>
    <t>大学</t>
  </si>
  <si>
    <t>短期大学</t>
  </si>
  <si>
    <t>高等学校</t>
  </si>
  <si>
    <t>中学校</t>
  </si>
  <si>
    <t>小学校</t>
  </si>
  <si>
    <t>特別支援学校</t>
  </si>
  <si>
    <t>幼稚園</t>
  </si>
  <si>
    <t>各種学校</t>
  </si>
  <si>
    <t>高等専門学校</t>
  </si>
  <si>
    <t>教員数</t>
  </si>
  <si>
    <t>学生・生徒・児童数</t>
  </si>
  <si>
    <t>転　入　等</t>
    <rPh sb="4" eb="5">
      <t>トウ</t>
    </rPh>
    <phoneticPr fontId="2"/>
  </si>
  <si>
    <t>転　出　等</t>
    <rPh sb="4" eb="5">
      <t>トウ</t>
    </rPh>
    <phoneticPr fontId="2"/>
  </si>
  <si>
    <t>（単位：人）</t>
    <rPh sb="1" eb="3">
      <t>タンイ</t>
    </rPh>
    <rPh sb="4" eb="5">
      <t>ニン</t>
    </rPh>
    <phoneticPr fontId="2"/>
  </si>
  <si>
    <t>（単位：％）</t>
    <rPh sb="1" eb="3">
      <t>タンイ</t>
    </rPh>
    <phoneticPr fontId="2"/>
  </si>
  <si>
    <t>療養の給付</t>
  </si>
  <si>
    <t>療養費</t>
  </si>
  <si>
    <t>障害者福祉（障害者総合支援法）</t>
  </si>
  <si>
    <t>施設入所支援</t>
  </si>
  <si>
    <t>児童発達支援・放課後等デイサービス</t>
  </si>
  <si>
    <t>共同生活援助・介護</t>
  </si>
  <si>
    <t>生活介護</t>
  </si>
  <si>
    <t>自立訓練（生活訓練）</t>
  </si>
  <si>
    <t>就労移行支援</t>
  </si>
  <si>
    <t>就労継続支援A型</t>
  </si>
  <si>
    <t>地域活動支援センター</t>
  </si>
  <si>
    <t>養護老人ホーム</t>
  </si>
  <si>
    <t>特別養護老人ホーム(一般型)</t>
  </si>
  <si>
    <t>特別養護老人ホーム(地域密着型)</t>
  </si>
  <si>
    <t>介護老人保健施設</t>
  </si>
  <si>
    <t>短期入所生活介護施設</t>
  </si>
  <si>
    <t>デイサービスセンター(地域密着型)</t>
  </si>
  <si>
    <t>デイサービスセンター（認知症対応型）</t>
  </si>
  <si>
    <t>小規模多機能型居宅介護事業所</t>
  </si>
  <si>
    <t>認知症高齢者グループホーム</t>
  </si>
  <si>
    <t>ケアハウス(一般形)</t>
  </si>
  <si>
    <t>ケアハウス(地域密着型)</t>
    <rPh sb="6" eb="11">
      <t>チイキミッチャクガタ</t>
    </rPh>
    <phoneticPr fontId="2"/>
  </si>
  <si>
    <t>有料老人ホーム</t>
    <rPh sb="0" eb="4">
      <t>ユウリョウロウジン</t>
    </rPh>
    <phoneticPr fontId="2"/>
  </si>
  <si>
    <t>再エネ
発電設備</t>
    <rPh sb="0" eb="1">
      <t>サイ</t>
    </rPh>
    <rPh sb="4" eb="6">
      <t>ハツデン</t>
    </rPh>
    <rPh sb="6" eb="8">
      <t>セツビ</t>
    </rPh>
    <phoneticPr fontId="2"/>
  </si>
  <si>
    <t>特別養護老人ホーム（一般型）</t>
    <rPh sb="0" eb="2">
      <t>トクベツ</t>
    </rPh>
    <rPh sb="2" eb="4">
      <t>ヨウゴ</t>
    </rPh>
    <rPh sb="4" eb="6">
      <t>ロウジン</t>
    </rPh>
    <rPh sb="10" eb="12">
      <t>イッパン</t>
    </rPh>
    <rPh sb="12" eb="13">
      <t>カタ</t>
    </rPh>
    <phoneticPr fontId="2"/>
  </si>
  <si>
    <t>香住1272</t>
    <rPh sb="0" eb="2">
      <t>カスミ</t>
    </rPh>
    <phoneticPr fontId="2"/>
  </si>
  <si>
    <t>32-0161</t>
    <phoneticPr fontId="2"/>
  </si>
  <si>
    <t>但東町太田614</t>
    <rPh sb="0" eb="3">
      <t>タントウチョウ</t>
    </rPh>
    <rPh sb="3" eb="5">
      <t>オオタ</t>
    </rPh>
    <phoneticPr fontId="2"/>
  </si>
  <si>
    <t>特別養護老人ホーム（地域密着型）</t>
    <rPh sb="0" eb="2">
      <t>トクベツ</t>
    </rPh>
    <rPh sb="2" eb="4">
      <t>ヨウゴ</t>
    </rPh>
    <rPh sb="4" eb="6">
      <t>ロウジン</t>
    </rPh>
    <rPh sb="10" eb="15">
      <t>チイキミッチャクガタ</t>
    </rPh>
    <phoneticPr fontId="2"/>
  </si>
  <si>
    <t>九日市上町785</t>
    <rPh sb="0" eb="3">
      <t>ココノカイチ</t>
    </rPh>
    <rPh sb="3" eb="4">
      <t>ウエ</t>
    </rPh>
    <rPh sb="4" eb="5">
      <t>マチ</t>
    </rPh>
    <phoneticPr fontId="2"/>
  </si>
  <si>
    <t>出石町福住1332</t>
    <rPh sb="0" eb="3">
      <t>イズシチョウ</t>
    </rPh>
    <rPh sb="3" eb="4">
      <t>フク</t>
    </rPh>
    <rPh sb="4" eb="5">
      <t>スミ</t>
    </rPh>
    <phoneticPr fontId="2"/>
  </si>
  <si>
    <t>戸牧1132-2</t>
    <rPh sb="0" eb="1">
      <t>ト</t>
    </rPh>
    <rPh sb="1" eb="2">
      <t>マキ</t>
    </rPh>
    <phoneticPr fontId="2"/>
  </si>
  <si>
    <t>出石町福住1313</t>
    <rPh sb="0" eb="2">
      <t>イズシ</t>
    </rPh>
    <rPh sb="2" eb="3">
      <t>チョウ</t>
    </rPh>
    <rPh sb="3" eb="4">
      <t>フク</t>
    </rPh>
    <rPh sb="4" eb="5">
      <t>ス</t>
    </rPh>
    <phoneticPr fontId="2"/>
  </si>
  <si>
    <t>塩津町2-37</t>
    <rPh sb="0" eb="1">
      <t>シオ</t>
    </rPh>
    <rPh sb="1" eb="2">
      <t>ツ</t>
    </rPh>
    <rPh sb="2" eb="3">
      <t>チョウ</t>
    </rPh>
    <phoneticPr fontId="2"/>
  </si>
  <si>
    <t>九日市上町785</t>
    <phoneticPr fontId="2"/>
  </si>
  <si>
    <t>21-9057</t>
    <phoneticPr fontId="2"/>
  </si>
  <si>
    <t>大篠岡962-2</t>
    <rPh sb="0" eb="1">
      <t>ダイ</t>
    </rPh>
    <rPh sb="1" eb="2">
      <t>シノ</t>
    </rPh>
    <rPh sb="2" eb="3">
      <t>オカ</t>
    </rPh>
    <phoneticPr fontId="2"/>
  </si>
  <si>
    <t>竹野町須谷433</t>
    <rPh sb="0" eb="2">
      <t>タケノ</t>
    </rPh>
    <rPh sb="2" eb="3">
      <t>マチ</t>
    </rPh>
    <rPh sb="3" eb="4">
      <t>ス</t>
    </rPh>
    <rPh sb="4" eb="5">
      <t>タニ</t>
    </rPh>
    <phoneticPr fontId="2"/>
  </si>
  <si>
    <t>竹野町林600</t>
    <rPh sb="0" eb="2">
      <t>タケノ</t>
    </rPh>
    <rPh sb="2" eb="3">
      <t>チョウ</t>
    </rPh>
    <rPh sb="3" eb="4">
      <t>ハヤシ</t>
    </rPh>
    <phoneticPr fontId="2"/>
  </si>
  <si>
    <t>日高町十戸455</t>
    <rPh sb="0" eb="2">
      <t>ヒダカ</t>
    </rPh>
    <rPh sb="2" eb="3">
      <t>チョウ</t>
    </rPh>
    <rPh sb="3" eb="5">
      <t>ジュウト</t>
    </rPh>
    <phoneticPr fontId="2"/>
  </si>
  <si>
    <t>出石町福住1301</t>
    <rPh sb="0" eb="2">
      <t>イズシ</t>
    </rPh>
    <rPh sb="2" eb="3">
      <t>チョウ</t>
    </rPh>
    <rPh sb="3" eb="4">
      <t>フク</t>
    </rPh>
    <rPh sb="4" eb="5">
      <t>ス</t>
    </rPh>
    <phoneticPr fontId="2"/>
  </si>
  <si>
    <t>但東町太田614</t>
    <rPh sb="0" eb="2">
      <t>タントウ</t>
    </rPh>
    <rPh sb="2" eb="3">
      <t>チョウ</t>
    </rPh>
    <rPh sb="3" eb="5">
      <t>オオタ</t>
    </rPh>
    <phoneticPr fontId="2"/>
  </si>
  <si>
    <t>加陽659</t>
    <rPh sb="0" eb="1">
      <t>カ</t>
    </rPh>
    <rPh sb="1" eb="2">
      <t>ヨウ</t>
    </rPh>
    <phoneticPr fontId="2"/>
  </si>
  <si>
    <t>正法寺611-3</t>
    <rPh sb="0" eb="3">
      <t>ショウホウジ</t>
    </rPh>
    <phoneticPr fontId="2"/>
  </si>
  <si>
    <t>若松町7-25</t>
    <rPh sb="0" eb="2">
      <t>ワカマツ</t>
    </rPh>
    <rPh sb="2" eb="3">
      <t>チョウ</t>
    </rPh>
    <phoneticPr fontId="2"/>
  </si>
  <si>
    <t>九日市上町785</t>
    <rPh sb="0" eb="4">
      <t>ココノカイチウエ</t>
    </rPh>
    <rPh sb="4" eb="5">
      <t>マチ</t>
    </rPh>
    <phoneticPr fontId="2"/>
  </si>
  <si>
    <t>塩津町2-36</t>
    <rPh sb="0" eb="2">
      <t>シオツ</t>
    </rPh>
    <rPh sb="2" eb="3">
      <t>チョウ</t>
    </rPh>
    <phoneticPr fontId="2"/>
  </si>
  <si>
    <t>中央町７-11</t>
    <rPh sb="0" eb="2">
      <t>チュウオウ</t>
    </rPh>
    <rPh sb="2" eb="3">
      <t>マチ</t>
    </rPh>
    <phoneticPr fontId="2"/>
  </si>
  <si>
    <t>若松町11-3</t>
    <rPh sb="0" eb="3">
      <t>ワカマツチョウ</t>
    </rPh>
    <phoneticPr fontId="2"/>
  </si>
  <si>
    <t>気比2435</t>
    <rPh sb="0" eb="1">
      <t>キ</t>
    </rPh>
    <rPh sb="1" eb="2">
      <t>ヒ</t>
    </rPh>
    <phoneticPr fontId="2"/>
  </si>
  <si>
    <t>城崎町楽々浦419-1</t>
    <rPh sb="0" eb="3">
      <t>キノサキチョウ</t>
    </rPh>
    <rPh sb="3" eb="4">
      <t>ラク</t>
    </rPh>
    <rPh sb="5" eb="6">
      <t>ウラ</t>
    </rPh>
    <phoneticPr fontId="2"/>
  </si>
  <si>
    <t>竹野町須谷480-4</t>
    <rPh sb="0" eb="3">
      <t>タケノチョウ</t>
    </rPh>
    <rPh sb="3" eb="4">
      <t>ス</t>
    </rPh>
    <rPh sb="4" eb="5">
      <t>タニ</t>
    </rPh>
    <phoneticPr fontId="2"/>
  </si>
  <si>
    <t>日高町堀809</t>
    <rPh sb="0" eb="2">
      <t>ヒダカ</t>
    </rPh>
    <rPh sb="2" eb="3">
      <t>チョウ</t>
    </rPh>
    <rPh sb="3" eb="4">
      <t>ホリ</t>
    </rPh>
    <phoneticPr fontId="2"/>
  </si>
  <si>
    <t>日高町頃垣40</t>
    <rPh sb="0" eb="2">
      <t>ヒダカ</t>
    </rPh>
    <rPh sb="2" eb="3">
      <t>チョウ</t>
    </rPh>
    <rPh sb="3" eb="5">
      <t>コロガキ</t>
    </rPh>
    <phoneticPr fontId="2"/>
  </si>
  <si>
    <t>但東町出合433-1</t>
    <rPh sb="0" eb="2">
      <t>タントウ</t>
    </rPh>
    <rPh sb="2" eb="3">
      <t>チョウ</t>
    </rPh>
    <rPh sb="3" eb="4">
      <t>デ</t>
    </rPh>
    <rPh sb="4" eb="5">
      <t>ア</t>
    </rPh>
    <phoneticPr fontId="2"/>
  </si>
  <si>
    <t>若松町7-8</t>
    <rPh sb="0" eb="3">
      <t>ワカマツチョウ</t>
    </rPh>
    <phoneticPr fontId="2"/>
  </si>
  <si>
    <t>20-3557</t>
  </si>
  <si>
    <t>中陰376-6</t>
    <rPh sb="0" eb="2">
      <t>ナカカゲ</t>
    </rPh>
    <phoneticPr fontId="2"/>
  </si>
  <si>
    <t>九日市中町162-2</t>
    <rPh sb="0" eb="2">
      <t>ココノカ</t>
    </rPh>
    <rPh sb="2" eb="3">
      <t>イチ</t>
    </rPh>
    <rPh sb="3" eb="5">
      <t>ナカマチ</t>
    </rPh>
    <phoneticPr fontId="2"/>
  </si>
  <si>
    <t>弥栄町1-11</t>
    <rPh sb="0" eb="2">
      <t>ヤサカ</t>
    </rPh>
    <rPh sb="2" eb="3">
      <t>マチ</t>
    </rPh>
    <phoneticPr fontId="2"/>
  </si>
  <si>
    <t>城崎町戸島714</t>
    <rPh sb="0" eb="3">
      <t>キノサキチョウ</t>
    </rPh>
    <rPh sb="3" eb="4">
      <t>コ</t>
    </rPh>
    <rPh sb="4" eb="5">
      <t>シマ</t>
    </rPh>
    <phoneticPr fontId="2"/>
  </si>
  <si>
    <t>竹野町森本631</t>
    <rPh sb="0" eb="3">
      <t>タケノチョウ</t>
    </rPh>
    <rPh sb="3" eb="5">
      <t>モリモト</t>
    </rPh>
    <phoneticPr fontId="2"/>
  </si>
  <si>
    <t>九日市上町10</t>
    <rPh sb="0" eb="2">
      <t>ココノカ</t>
    </rPh>
    <rPh sb="2" eb="3">
      <t>シ</t>
    </rPh>
    <rPh sb="3" eb="5">
      <t>ウワマチ</t>
    </rPh>
    <phoneticPr fontId="2"/>
  </si>
  <si>
    <t>日高町十戸455</t>
    <rPh sb="0" eb="2">
      <t>ヒダカ</t>
    </rPh>
    <rPh sb="2" eb="3">
      <t>チョウ</t>
    </rPh>
    <phoneticPr fontId="2"/>
  </si>
  <si>
    <t>日高町祢布1304</t>
    <rPh sb="0" eb="2">
      <t>ヒダカ</t>
    </rPh>
    <rPh sb="2" eb="3">
      <t>チョウ</t>
    </rPh>
    <rPh sb="4" eb="5">
      <t>ヌノ</t>
    </rPh>
    <phoneticPr fontId="2"/>
  </si>
  <si>
    <t>京町5-21</t>
    <rPh sb="0" eb="2">
      <t>キョウマチ</t>
    </rPh>
    <phoneticPr fontId="2"/>
  </si>
  <si>
    <t>出石町安良239-1</t>
    <rPh sb="0" eb="3">
      <t>イズシチョウ</t>
    </rPh>
    <rPh sb="3" eb="4">
      <t>アン</t>
    </rPh>
    <rPh sb="4" eb="5">
      <t>ヨ</t>
    </rPh>
    <phoneticPr fontId="2"/>
  </si>
  <si>
    <t>若松町8-33</t>
    <rPh sb="0" eb="2">
      <t>ワカマツ</t>
    </rPh>
    <rPh sb="2" eb="3">
      <t>チョウ</t>
    </rPh>
    <phoneticPr fontId="2"/>
  </si>
  <si>
    <t>九日市上町10</t>
    <rPh sb="0" eb="2">
      <t>ココノカ</t>
    </rPh>
    <rPh sb="2" eb="3">
      <t>イチ</t>
    </rPh>
    <rPh sb="3" eb="5">
      <t>ウワマチ</t>
    </rPh>
    <phoneticPr fontId="2"/>
  </si>
  <si>
    <t>城崎町今津9-2</t>
    <rPh sb="0" eb="2">
      <t>キノサキ</t>
    </rPh>
    <rPh sb="2" eb="3">
      <t>チョウ</t>
    </rPh>
    <rPh sb="3" eb="4">
      <t>イマ</t>
    </rPh>
    <rPh sb="4" eb="5">
      <t>ツ</t>
    </rPh>
    <phoneticPr fontId="2"/>
  </si>
  <si>
    <t>城崎町今津787-1</t>
    <rPh sb="0" eb="3">
      <t>キノサキチョウ</t>
    </rPh>
    <rPh sb="3" eb="5">
      <t>イマヅ</t>
    </rPh>
    <phoneticPr fontId="2"/>
  </si>
  <si>
    <t>城崎町楽々浦419-6</t>
    <rPh sb="0" eb="2">
      <t>キノサキ</t>
    </rPh>
    <rPh sb="2" eb="3">
      <t>チョウ</t>
    </rPh>
    <rPh sb="3" eb="4">
      <t>ラク</t>
    </rPh>
    <rPh sb="5" eb="6">
      <t>ウラ</t>
    </rPh>
    <phoneticPr fontId="2"/>
  </si>
  <si>
    <t>日高町栗山661</t>
    <rPh sb="0" eb="2">
      <t>ヒダカ</t>
    </rPh>
    <rPh sb="2" eb="3">
      <t>チョウ</t>
    </rPh>
    <rPh sb="3" eb="4">
      <t>クリ</t>
    </rPh>
    <rPh sb="4" eb="5">
      <t>ヤマ</t>
    </rPh>
    <phoneticPr fontId="2"/>
  </si>
  <si>
    <t>出石町福住1320</t>
    <rPh sb="0" eb="2">
      <t>イズシ</t>
    </rPh>
    <rPh sb="2" eb="3">
      <t>チョウ</t>
    </rPh>
    <rPh sb="3" eb="4">
      <t>フク</t>
    </rPh>
    <rPh sb="4" eb="5">
      <t>ス</t>
    </rPh>
    <phoneticPr fontId="2"/>
  </si>
  <si>
    <t>出石町福住317</t>
    <rPh sb="0" eb="2">
      <t>イズシ</t>
    </rPh>
    <rPh sb="2" eb="3">
      <t>チョウ</t>
    </rPh>
    <rPh sb="3" eb="4">
      <t>フク</t>
    </rPh>
    <rPh sb="4" eb="5">
      <t>ス</t>
    </rPh>
    <phoneticPr fontId="2"/>
  </si>
  <si>
    <t>但東町中山679-1</t>
    <rPh sb="0" eb="2">
      <t>タントウ</t>
    </rPh>
    <rPh sb="2" eb="3">
      <t>チョウ</t>
    </rPh>
    <rPh sb="3" eb="5">
      <t>ナカヤマ</t>
    </rPh>
    <phoneticPr fontId="2"/>
  </si>
  <si>
    <t>城崎町楽々浦419-6</t>
    <phoneticPr fontId="2"/>
  </si>
  <si>
    <t>軽費老人ホーム（ケアハウス：地域密着型）</t>
    <rPh sb="0" eb="2">
      <t>ケイヒ</t>
    </rPh>
    <rPh sb="2" eb="4">
      <t>ロウジン</t>
    </rPh>
    <rPh sb="14" eb="19">
      <t>チイキミッチャクガタ</t>
    </rPh>
    <phoneticPr fontId="2"/>
  </si>
  <si>
    <t>中陰376-6</t>
    <rPh sb="0" eb="1">
      <t>ナカ</t>
    </rPh>
    <rPh sb="1" eb="2">
      <t>カゲ</t>
    </rPh>
    <phoneticPr fontId="2"/>
  </si>
  <si>
    <t>引野485-1</t>
    <rPh sb="0" eb="2">
      <t>ヒキノ</t>
    </rPh>
    <phoneticPr fontId="2"/>
  </si>
  <si>
    <t>出石町片間54</t>
    <phoneticPr fontId="2"/>
  </si>
  <si>
    <t>52-7111</t>
    <phoneticPr fontId="2"/>
  </si>
  <si>
    <t>有料老人ホーム</t>
    <rPh sb="0" eb="2">
      <t>ユウリョウ</t>
    </rPh>
    <rPh sb="2" eb="4">
      <t>ロウジン</t>
    </rPh>
    <phoneticPr fontId="2"/>
  </si>
  <si>
    <t>34-8710</t>
    <phoneticPr fontId="2"/>
  </si>
  <si>
    <t>26-5001</t>
    <phoneticPr fontId="2"/>
  </si>
  <si>
    <t>20-6278</t>
    <phoneticPr fontId="2"/>
  </si>
  <si>
    <t xml:space="preserve"> １㎡当りの価格
(円)</t>
    <phoneticPr fontId="2"/>
  </si>
  <si>
    <t xml:space="preserve"> 水道，ガス，
下水道の整備状況</t>
    <phoneticPr fontId="2"/>
  </si>
  <si>
    <t>交通施設との
接近状況</t>
    <phoneticPr fontId="2"/>
  </si>
  <si>
    <t xml:space="preserve"> （注）  地価公示法に基づく標準地の公示価格である。                                     </t>
  </si>
  <si>
    <t>22-1709</t>
    <phoneticPr fontId="2"/>
  </si>
  <si>
    <t>21-9115</t>
  </si>
  <si>
    <t>0570-00-2486</t>
  </si>
  <si>
    <t>精和園第２成人寮</t>
    <rPh sb="0" eb="1">
      <t>セイ</t>
    </rPh>
    <rPh sb="1" eb="2">
      <t>ワ</t>
    </rPh>
    <rPh sb="2" eb="3">
      <t>エン</t>
    </rPh>
    <rPh sb="3" eb="4">
      <t>ダイ</t>
    </rPh>
    <rPh sb="5" eb="7">
      <t>セイジン</t>
    </rPh>
    <rPh sb="7" eb="8">
      <t>リョウ</t>
    </rPh>
    <phoneticPr fontId="2"/>
  </si>
  <si>
    <t>戸牧北</t>
  </si>
  <si>
    <t>本戸牧</t>
  </si>
  <si>
    <t>戸牧南</t>
  </si>
  <si>
    <t>精和園（第２成人寮）</t>
  </si>
  <si>
    <t>精和園（成人寮）</t>
  </si>
  <si>
    <t>精和園（児童寮）</t>
  </si>
  <si>
    <t>(注1）遡及改定を行うため、既公表の過年度係数と異なることがある。</t>
    <rPh sb="1" eb="2">
      <t>チュウ</t>
    </rPh>
    <rPh sb="4" eb="6">
      <t>ソキュウ</t>
    </rPh>
    <rPh sb="6" eb="8">
      <t>カイテイ</t>
    </rPh>
    <rPh sb="9" eb="10">
      <t>オコナ</t>
    </rPh>
    <rPh sb="14" eb="15">
      <t>キ</t>
    </rPh>
    <rPh sb="15" eb="17">
      <t>コウヒョウ</t>
    </rPh>
    <rPh sb="18" eb="21">
      <t>カネンド</t>
    </rPh>
    <rPh sb="21" eb="23">
      <t>ケイスウ</t>
    </rPh>
    <rPh sb="24" eb="25">
      <t>コト</t>
    </rPh>
    <phoneticPr fontId="2"/>
  </si>
  <si>
    <t>平 成 27 年</t>
    <phoneticPr fontId="2"/>
  </si>
  <si>
    <t>　　　　　７年</t>
    <phoneticPr fontId="2"/>
  </si>
  <si>
    <t>　　　　　12年</t>
    <phoneticPr fontId="2"/>
  </si>
  <si>
    <t>　　　　　17年</t>
    <phoneticPr fontId="2"/>
  </si>
  <si>
    <t>（注1）　９月１日現在（平成28年まで９月２日現在）</t>
    <rPh sb="1" eb="2">
      <t>チュウ</t>
    </rPh>
    <rPh sb="6" eb="7">
      <t>ガツ</t>
    </rPh>
    <rPh sb="8" eb="9">
      <t>ニチ</t>
    </rPh>
    <rPh sb="9" eb="11">
      <t>ゲンザイ</t>
    </rPh>
    <rPh sb="12" eb="14">
      <t>ヘイセイ</t>
    </rPh>
    <rPh sb="16" eb="17">
      <t>トシ</t>
    </rPh>
    <rPh sb="20" eb="21">
      <t>ツキ</t>
    </rPh>
    <rPh sb="22" eb="23">
      <t>ヒ</t>
    </rPh>
    <rPh sb="23" eb="25">
      <t>ゲンザイ</t>
    </rPh>
    <phoneticPr fontId="2"/>
  </si>
  <si>
    <t>執行　　　年月日</t>
    <phoneticPr fontId="2"/>
  </si>
  <si>
    <t>資料：選挙管理委員会</t>
    <phoneticPr fontId="2"/>
  </si>
  <si>
    <t>.</t>
    <phoneticPr fontId="2"/>
  </si>
  <si>
    <t>浄化槽
汚泥</t>
    <rPh sb="0" eb="3">
      <t>ジョウカソウ</t>
    </rPh>
    <rPh sb="4" eb="6">
      <t>オデイ</t>
    </rPh>
    <phoneticPr fontId="2"/>
  </si>
  <si>
    <t>ﾌﾟﾗｽﾁｯｸ製容器
包装</t>
    <rPh sb="7" eb="8">
      <t>セイ</t>
    </rPh>
    <rPh sb="8" eb="10">
      <t>ヨウキ</t>
    </rPh>
    <rPh sb="11" eb="13">
      <t>ホウソウ</t>
    </rPh>
    <phoneticPr fontId="2"/>
  </si>
  <si>
    <t>幼保連携型
認定
こども園</t>
    <phoneticPr fontId="2"/>
  </si>
  <si>
    <t>中央町2-4</t>
  </si>
  <si>
    <t>城崎町桃島1057-1</t>
  </si>
  <si>
    <t>竹野町竹野1585-1</t>
  </si>
  <si>
    <t>日高町祢布920</t>
  </si>
  <si>
    <t>出石町内町1</t>
  </si>
  <si>
    <t>但東町出合150</t>
  </si>
  <si>
    <t>立野町12-12</t>
  </si>
  <si>
    <t>上佐野1788-3</t>
  </si>
  <si>
    <t>昭和町4-33</t>
  </si>
  <si>
    <t>城崎町湯島71-1</t>
  </si>
  <si>
    <t>竹野町松本46-1</t>
  </si>
  <si>
    <t>日高町国分寺857-1</t>
  </si>
  <si>
    <t>出石町寺坂194</t>
  </si>
  <si>
    <t>高屋467</t>
  </si>
  <si>
    <t>竹野町坊岡943</t>
  </si>
  <si>
    <t>京町5-28</t>
  </si>
  <si>
    <t>立野町1-4</t>
  </si>
  <si>
    <t>九日市下町402</t>
  </si>
  <si>
    <t>庄境626</t>
  </si>
  <si>
    <t>野上162</t>
  </si>
  <si>
    <t>上陰137-7</t>
  </si>
  <si>
    <t>河谷596</t>
  </si>
  <si>
    <t>土渕281-1</t>
  </si>
  <si>
    <t>吉井593-5</t>
  </si>
  <si>
    <t>気比2435</t>
  </si>
  <si>
    <t>三宅81-1</t>
  </si>
  <si>
    <t>竹野町轟1051</t>
  </si>
  <si>
    <t>竹野町森本984-1</t>
  </si>
  <si>
    <t>日高町野々庄934-2</t>
  </si>
  <si>
    <t>日高町中333-1</t>
  </si>
  <si>
    <t>日高町国分寺850</t>
  </si>
  <si>
    <t>日高町栗山901-2</t>
  </si>
  <si>
    <t>日高町山宮1337-1</t>
  </si>
  <si>
    <t>出石町福住460-1</t>
  </si>
  <si>
    <t>出石町寺坂157</t>
  </si>
  <si>
    <t>出石町荒木810</t>
  </si>
  <si>
    <t>出石町福居946</t>
  </si>
  <si>
    <t>出石町袴挟386-1</t>
  </si>
  <si>
    <t>但東町久畑830</t>
  </si>
  <si>
    <t>但東町中山815</t>
  </si>
  <si>
    <t>森203-4</t>
  </si>
  <si>
    <t>日高町山本75</t>
  </si>
  <si>
    <t>出石町水上315</t>
  </si>
  <si>
    <t>中央町16-5</t>
  </si>
  <si>
    <t>庄境字鎌田口648</t>
  </si>
  <si>
    <t>中陰1</t>
  </si>
  <si>
    <t>土渕27</t>
  </si>
  <si>
    <t>気比3291-235</t>
  </si>
  <si>
    <t>三宅45</t>
  </si>
  <si>
    <t>城崎町湯島72-4</t>
  </si>
  <si>
    <t>竹野町竹野300</t>
  </si>
  <si>
    <t>日高町野々庄934</t>
  </si>
  <si>
    <t>日高町中320-1</t>
  </si>
  <si>
    <t>日高町岩中22</t>
  </si>
  <si>
    <t>日高町栗山735</t>
  </si>
  <si>
    <t>日高町山宮1357-1</t>
  </si>
  <si>
    <t>出石町寺町345</t>
  </si>
  <si>
    <t>出石町福住209</t>
  </si>
  <si>
    <t>出石町鳥居31</t>
  </si>
  <si>
    <t>出石町口小野153</t>
  </si>
  <si>
    <t>但東町出合市場391</t>
  </si>
  <si>
    <t>但東町中山856</t>
  </si>
  <si>
    <t>大磯町1-65</t>
  </si>
  <si>
    <t>中陰250</t>
  </si>
  <si>
    <t>気比3485</t>
  </si>
  <si>
    <t>城崎町湯島617</t>
  </si>
  <si>
    <t>竹野町竹野2056</t>
  </si>
  <si>
    <t>日高町水上160</t>
  </si>
  <si>
    <t>日高町庄境410</t>
  </si>
  <si>
    <t>出石町弘原202-1</t>
  </si>
  <si>
    <t>但東町三原108-1</t>
  </si>
  <si>
    <t>戸牧100</t>
  </si>
  <si>
    <t>京町12-91</t>
  </si>
  <si>
    <t>加広町6-68</t>
  </si>
  <si>
    <t>日高町岩中1</t>
  </si>
  <si>
    <t>出石町下谷35-1</t>
  </si>
  <si>
    <t>三坂町2-9</t>
  </si>
  <si>
    <t>出石町宮内2-8</t>
  </si>
  <si>
    <t>千代田町12-34</t>
  </si>
  <si>
    <t>祥雲寺128</t>
  </si>
  <si>
    <t>戸牧160</t>
  </si>
  <si>
    <t>戸牧500-3</t>
  </si>
  <si>
    <t>九日市上町660-5</t>
  </si>
  <si>
    <t>戸牧500-1</t>
  </si>
  <si>
    <t>正法寺150</t>
  </si>
  <si>
    <t>立野町9-5</t>
  </si>
  <si>
    <t>山王町7-5</t>
  </si>
  <si>
    <t>出石町町分36-2</t>
  </si>
  <si>
    <t>正法寺38-1</t>
  </si>
  <si>
    <t>中央町5-29</t>
  </si>
  <si>
    <t>下陰5</t>
  </si>
  <si>
    <t>中陰404</t>
  </si>
  <si>
    <t>日高町中331-1</t>
  </si>
  <si>
    <t>日高町祢布1001-2</t>
  </si>
  <si>
    <t>日高町鶴岡452-4</t>
  </si>
  <si>
    <t>日高町夏栗480-1</t>
  </si>
  <si>
    <t>出石町町分559-1</t>
  </si>
  <si>
    <t>弥栄町5-9</t>
  </si>
  <si>
    <t>竹野町須谷1470-1</t>
  </si>
  <si>
    <t>但東町出合市場416-1</t>
  </si>
  <si>
    <t>但東町中山757-1</t>
  </si>
  <si>
    <t>鎌田116</t>
  </si>
  <si>
    <t>戸牧160-3</t>
  </si>
  <si>
    <t>城崎町湯島802-1</t>
  </si>
  <si>
    <t>日高町野々庄929</t>
  </si>
  <si>
    <t>日高町山宮1374-5</t>
  </si>
  <si>
    <t>城崎町桃島1057-1(城崎庁舎2階)</t>
  </si>
  <si>
    <t>竹野町和田389-1</t>
  </si>
  <si>
    <t>日高町祢布920(日高庁舎3階)</t>
  </si>
  <si>
    <t>出石町内町1(出石庁舎1階)</t>
  </si>
  <si>
    <t>但東町出合150(但東市民ｾﾝﾀｰ1階)</t>
  </si>
  <si>
    <t>祥雲寺127</t>
  </si>
  <si>
    <t>城崎町今津1362</t>
  </si>
  <si>
    <t>加陽582</t>
  </si>
  <si>
    <t>小島1163</t>
  </si>
  <si>
    <t>城崎町湯島357-1</t>
  </si>
  <si>
    <t>城崎町湯島985-2</t>
  </si>
  <si>
    <t>城崎町湯島376-1</t>
  </si>
  <si>
    <t>竹野町切濱1218</t>
  </si>
  <si>
    <t>竹野町竹野50-12</t>
  </si>
  <si>
    <t>竹野町竹野422</t>
  </si>
  <si>
    <t>日高町伊府785</t>
  </si>
  <si>
    <t>日高町祢布808</t>
  </si>
  <si>
    <t>出石町内町98</t>
  </si>
  <si>
    <t>出石町宵田78</t>
  </si>
  <si>
    <t>出石町魚屋50</t>
  </si>
  <si>
    <t>出石町松枝159</t>
  </si>
  <si>
    <t>出石町下谷10-1</t>
  </si>
  <si>
    <t>出石町袴狭380-1</t>
  </si>
  <si>
    <t>出石町柳17-2</t>
  </si>
  <si>
    <t>但東町中山711</t>
  </si>
  <si>
    <t>立野町20-34</t>
  </si>
  <si>
    <t>大手町4-5</t>
  </si>
  <si>
    <t>城崎町湯島1062</t>
  </si>
  <si>
    <t>立野町1-3</t>
  </si>
  <si>
    <t>大磯町1-75</t>
  </si>
  <si>
    <t>目坂499</t>
  </si>
  <si>
    <t>竹野町竹野3102-2</t>
  </si>
  <si>
    <t>日高町祢布954-6</t>
  </si>
  <si>
    <t>竹野町轟5</t>
  </si>
  <si>
    <t>日高町栗栖野59-51</t>
  </si>
  <si>
    <t>出石町福住923</t>
  </si>
  <si>
    <t>但東町出合47-1</t>
  </si>
  <si>
    <t>但東町中山706</t>
  </si>
  <si>
    <t>戸牧359</t>
  </si>
  <si>
    <t>神美台157-40</t>
  </si>
  <si>
    <t>城崎町桃島1232-2</t>
  </si>
  <si>
    <t>竹野町須谷1395</t>
  </si>
  <si>
    <t>竹野町須谷483</t>
  </si>
  <si>
    <t>日高町野829</t>
  </si>
  <si>
    <t>日高町名色88-50</t>
  </si>
  <si>
    <t>出石町福住1326</t>
  </si>
  <si>
    <t>出石町福住1200</t>
  </si>
  <si>
    <t>但東町小谷1</t>
  </si>
  <si>
    <t>但東町正法寺190</t>
  </si>
  <si>
    <t>竹野町竹野3366</t>
  </si>
  <si>
    <t>城崎町楽々浦343-6</t>
  </si>
  <si>
    <t>日高町堀809</t>
  </si>
  <si>
    <t>日高町栗栖野59-2</t>
  </si>
  <si>
    <t>日高町太田158-1</t>
  </si>
  <si>
    <t>日高町羽尻1510</t>
  </si>
  <si>
    <t>日高町栗栖野59-13</t>
  </si>
  <si>
    <t>祥雲寺14-2</t>
  </si>
  <si>
    <t>但東町正法寺165</t>
  </si>
  <si>
    <t>中央町11-22</t>
  </si>
  <si>
    <t>中央町18-10</t>
  </si>
  <si>
    <t>中央町7-23</t>
  </si>
  <si>
    <t>城崎町今津290-36</t>
  </si>
  <si>
    <t>城崎町湯島415-1</t>
  </si>
  <si>
    <t>城崎町湯島796</t>
  </si>
  <si>
    <t>城崎町湯島448-1</t>
  </si>
  <si>
    <t>城崎町湯島565</t>
  </si>
  <si>
    <t>城崎町湯島647</t>
  </si>
  <si>
    <t>城崎町湯島610</t>
  </si>
  <si>
    <t>但東町坂野470</t>
  </si>
  <si>
    <t>戸牧1094</t>
  </si>
  <si>
    <t>日高町岩中81</t>
  </si>
  <si>
    <t>出石町福住1300</t>
  </si>
  <si>
    <t>竹野町森本513-1</t>
  </si>
  <si>
    <t>日高町栗栖野60-34</t>
  </si>
  <si>
    <t>但東町久畑126</t>
  </si>
  <si>
    <t>但東町中山788</t>
  </si>
  <si>
    <t>但東町出合76</t>
  </si>
  <si>
    <t>城南町23-6</t>
  </si>
  <si>
    <t>城崎町湯島625-9</t>
  </si>
  <si>
    <t>竹野町須谷1478</t>
  </si>
  <si>
    <t>日高町祢布891-2</t>
  </si>
  <si>
    <t>出石町福住1302</t>
  </si>
  <si>
    <t>但東町出合433-1</t>
  </si>
  <si>
    <t>幸町10-6</t>
  </si>
  <si>
    <t>出石町荒木1300</t>
  </si>
  <si>
    <t>出石町宮内1031</t>
  </si>
  <si>
    <t>若松町3-14</t>
  </si>
  <si>
    <t>上陰164</t>
  </si>
  <si>
    <t>大手町7-9</t>
  </si>
  <si>
    <t>小田井町8-6</t>
  </si>
  <si>
    <t>竹野町林600</t>
  </si>
  <si>
    <t>戸牧1029-11</t>
  </si>
  <si>
    <t>日高町十戸455</t>
  </si>
  <si>
    <t>戸牧1510-6</t>
  </si>
  <si>
    <t>竹野町須谷1466-1</t>
  </si>
  <si>
    <t>出石町小人129-23</t>
  </si>
  <si>
    <t>竹野町椒1247</t>
  </si>
  <si>
    <t>出石町鳥居785</t>
  </si>
  <si>
    <t>塩津町2-36</t>
  </si>
  <si>
    <t>日高町祢布1304</t>
  </si>
  <si>
    <t>塩津町2-37</t>
  </si>
  <si>
    <t>香住1272</t>
  </si>
  <si>
    <t>城崎町楽々浦419-1</t>
  </si>
  <si>
    <t>出石町福住1301</t>
  </si>
  <si>
    <t>但東町太田614</t>
  </si>
  <si>
    <t>城崎町桃島100</t>
  </si>
  <si>
    <t>昭和町7-5</t>
  </si>
  <si>
    <t>日高町日置108</t>
  </si>
  <si>
    <t>出石町小人169</t>
  </si>
  <si>
    <t>幸町7-11</t>
  </si>
  <si>
    <t>正法寺446</t>
  </si>
  <si>
    <t>妙楽寺41-1</t>
  </si>
  <si>
    <t>岩井1598-34</t>
  </si>
  <si>
    <t>上陰216</t>
  </si>
  <si>
    <t>幸町10-3</t>
  </si>
  <si>
    <t>大手町9-15</t>
  </si>
  <si>
    <t>寿町8-4</t>
  </si>
  <si>
    <t>泉町4-20</t>
  </si>
  <si>
    <t>京町12-81</t>
  </si>
  <si>
    <t>京町12-90</t>
  </si>
  <si>
    <t>大手町8-35</t>
  </si>
  <si>
    <t>泉町3-27</t>
  </si>
  <si>
    <t>高屋894-1</t>
  </si>
  <si>
    <t>竹野町竹野505-6</t>
  </si>
  <si>
    <t>大手町3-2</t>
  </si>
  <si>
    <t>竹野町竹野17-22</t>
  </si>
  <si>
    <t>出石町内町104-7</t>
  </si>
  <si>
    <t>大磯町1-79</t>
  </si>
  <si>
    <t>幸町6-35</t>
  </si>
  <si>
    <t>竹野町竹野1582-1</t>
  </si>
  <si>
    <t>出石町内町104</t>
  </si>
  <si>
    <t>城崎町湯島78</t>
  </si>
  <si>
    <t>大手町3-40</t>
  </si>
  <si>
    <t>山王町7-37</t>
  </si>
  <si>
    <t>梶原337-1</t>
  </si>
  <si>
    <t>三坂町6-57</t>
  </si>
  <si>
    <t>元薬師1号</t>
  </si>
  <si>
    <t>元薬師2号</t>
  </si>
  <si>
    <t>結1号</t>
  </si>
  <si>
    <t>結2号</t>
  </si>
  <si>
    <t>公　営　住　宅</t>
  </si>
  <si>
    <t>草飼テラス</t>
  </si>
  <si>
    <t>鶴岡東</t>
  </si>
  <si>
    <t>静修</t>
  </si>
  <si>
    <t>北部</t>
  </si>
  <si>
    <t>出合第2</t>
  </si>
  <si>
    <t>中山向町</t>
  </si>
  <si>
    <t>久畑二ノ宮</t>
  </si>
  <si>
    <t>公営住宅</t>
  </si>
  <si>
    <t>改良住宅</t>
  </si>
  <si>
    <t>集会所</t>
  </si>
  <si>
    <t>三井谷</t>
  </si>
  <si>
    <t>資料：日本年金機構豊岡年金事務所</t>
    <rPh sb="3" eb="9">
      <t>ニホンネンキンキコウ</t>
    </rPh>
    <rPh sb="9" eb="16">
      <t>トヨオカネンキンジムショ</t>
    </rPh>
    <phoneticPr fontId="2"/>
  </si>
  <si>
    <t>-</t>
    <phoneticPr fontId="2"/>
  </si>
  <si>
    <t>埋蔵
文化財
包蔵地
照会</t>
    <rPh sb="0" eb="2">
      <t>マイゾウ</t>
    </rPh>
    <rPh sb="3" eb="6">
      <t>ブンカザイ</t>
    </rPh>
    <rPh sb="7" eb="9">
      <t>ホウゾウ</t>
    </rPh>
    <rPh sb="9" eb="10">
      <t>チ</t>
    </rPh>
    <rPh sb="11" eb="13">
      <t>ショウカイ</t>
    </rPh>
    <phoneticPr fontId="2"/>
  </si>
  <si>
    <t>事業前
埋蔵
文化財
調査</t>
    <rPh sb="0" eb="2">
      <t>ジギョウ</t>
    </rPh>
    <rPh sb="2" eb="3">
      <t>マエ</t>
    </rPh>
    <rPh sb="4" eb="6">
      <t>マイゾウ</t>
    </rPh>
    <rPh sb="7" eb="10">
      <t>ブンカザイ</t>
    </rPh>
    <rPh sb="11" eb="13">
      <t>チョウサ</t>
    </rPh>
    <phoneticPr fontId="2"/>
  </si>
  <si>
    <t>コミュニティセンター名</t>
    <phoneticPr fontId="2"/>
  </si>
  <si>
    <t>10  コミュニティセンター利用状況　　（注１）</t>
    <phoneticPr fontId="2"/>
  </si>
  <si>
    <t>八条地区ｺﾐｭﾆﾃｨｾﾝﾀｰ</t>
    <rPh sb="0" eb="2">
      <t>ハチジョウ</t>
    </rPh>
    <rPh sb="2" eb="4">
      <t>チク</t>
    </rPh>
    <phoneticPr fontId="3"/>
  </si>
  <si>
    <t>三江地区ｺﾐｭﾆﾃｨｾﾝﾀｰ</t>
    <rPh sb="0" eb="2">
      <t>サンコウ</t>
    </rPh>
    <rPh sb="2" eb="4">
      <t>チク</t>
    </rPh>
    <phoneticPr fontId="3"/>
  </si>
  <si>
    <t>田鶴野地区ｺﾐｭﾆﾃｨｾﾝﾀｰ</t>
    <rPh sb="0" eb="1">
      <t>タ</t>
    </rPh>
    <rPh sb="1" eb="3">
      <t>ツルノ</t>
    </rPh>
    <rPh sb="3" eb="5">
      <t>チク</t>
    </rPh>
    <phoneticPr fontId="3"/>
  </si>
  <si>
    <t>五荘地区ｺﾐｭﾆﾃｨｾﾝﾀｰ</t>
    <rPh sb="0" eb="2">
      <t>ゴソウ</t>
    </rPh>
    <rPh sb="2" eb="4">
      <t>チク</t>
    </rPh>
    <phoneticPr fontId="3"/>
  </si>
  <si>
    <t>新田地区ｺﾐｭﾆﾃｨｾﾝﾀｰ</t>
    <rPh sb="0" eb="2">
      <t>シンデン</t>
    </rPh>
    <rPh sb="2" eb="4">
      <t>チク</t>
    </rPh>
    <phoneticPr fontId="3"/>
  </si>
  <si>
    <t>中筋地区ｺﾐｭﾆﾃｨｾﾝﾀｰ</t>
    <rPh sb="0" eb="2">
      <t>ナカスジ</t>
    </rPh>
    <rPh sb="2" eb="4">
      <t>チク</t>
    </rPh>
    <phoneticPr fontId="3"/>
  </si>
  <si>
    <t>奈佐地区ｺﾐｭﾆﾃｨｾﾝﾀｰ</t>
    <rPh sb="0" eb="2">
      <t>ナサ</t>
    </rPh>
    <rPh sb="2" eb="4">
      <t>チク</t>
    </rPh>
    <phoneticPr fontId="3"/>
  </si>
  <si>
    <t>港地区ｺﾐｭﾆﾃｨｾﾝﾀｰ</t>
    <rPh sb="0" eb="1">
      <t>ミナト</t>
    </rPh>
    <rPh sb="1" eb="3">
      <t>チク</t>
    </rPh>
    <phoneticPr fontId="3"/>
  </si>
  <si>
    <t>神美地区ｺﾐｭﾆﾃｨｾﾝﾀｰ</t>
    <rPh sb="0" eb="2">
      <t>カミビ</t>
    </rPh>
    <rPh sb="2" eb="4">
      <t>チク</t>
    </rPh>
    <phoneticPr fontId="3"/>
  </si>
  <si>
    <t>城崎地区ｺﾐｭﾆﾃｨｾﾝﾀｰ</t>
    <rPh sb="0" eb="2">
      <t>キノサキ</t>
    </rPh>
    <rPh sb="2" eb="4">
      <t>チク</t>
    </rPh>
    <phoneticPr fontId="3"/>
  </si>
  <si>
    <t>竹野地区ｺﾐｭﾆﾃｨｾﾝﾀｰ</t>
    <rPh sb="0" eb="2">
      <t>タケノ</t>
    </rPh>
    <rPh sb="2" eb="4">
      <t>チク</t>
    </rPh>
    <phoneticPr fontId="3"/>
  </si>
  <si>
    <t>中竹野地区ｺﾐｭﾆﾃｨｾﾝﾀｰ</t>
    <rPh sb="0" eb="1">
      <t>ナカ</t>
    </rPh>
    <rPh sb="1" eb="3">
      <t>タケノ</t>
    </rPh>
    <rPh sb="3" eb="5">
      <t>チク</t>
    </rPh>
    <phoneticPr fontId="3"/>
  </si>
  <si>
    <t>竹野南地区ｺﾐｭﾆﾃｨｾﾝﾀｰ</t>
    <rPh sb="0" eb="2">
      <t>タケノ</t>
    </rPh>
    <rPh sb="2" eb="3">
      <t>ミナミ</t>
    </rPh>
    <rPh sb="3" eb="5">
      <t>チク</t>
    </rPh>
    <phoneticPr fontId="3"/>
  </si>
  <si>
    <t>国府地区ｺﾐｭﾆﾃｨｾﾝﾀｰ</t>
    <rPh sb="0" eb="2">
      <t>コクフ</t>
    </rPh>
    <rPh sb="2" eb="3">
      <t>チ</t>
    </rPh>
    <rPh sb="3" eb="4">
      <t>ク</t>
    </rPh>
    <phoneticPr fontId="3"/>
  </si>
  <si>
    <t>八代地区ｺﾐｭﾆﾃｨｾﾝﾀｰ</t>
    <rPh sb="0" eb="2">
      <t>ヤシロ</t>
    </rPh>
    <rPh sb="2" eb="4">
      <t>チク</t>
    </rPh>
    <phoneticPr fontId="3"/>
  </si>
  <si>
    <t>日高地区ｺﾐｭﾆﾃｨｾﾝﾀｰ</t>
    <rPh sb="0" eb="2">
      <t>ヒダカ</t>
    </rPh>
    <rPh sb="2" eb="4">
      <t>チク</t>
    </rPh>
    <phoneticPr fontId="3"/>
  </si>
  <si>
    <t>三方地区ｺﾐｭﾆﾃｨｾﾝﾀｰ</t>
    <rPh sb="0" eb="2">
      <t>ミカタ</t>
    </rPh>
    <rPh sb="2" eb="4">
      <t>チク</t>
    </rPh>
    <phoneticPr fontId="3"/>
  </si>
  <si>
    <t>清滝地区ｺﾐｭﾆﾃｨｾﾝﾀｰ</t>
    <rPh sb="0" eb="2">
      <t>キヨタキ</t>
    </rPh>
    <rPh sb="2" eb="4">
      <t>チク</t>
    </rPh>
    <phoneticPr fontId="3"/>
  </si>
  <si>
    <t>西気地区ｺﾐｭﾆﾃｨｾﾝﾀｰ</t>
    <rPh sb="0" eb="1">
      <t>ニシ</t>
    </rPh>
    <rPh sb="1" eb="2">
      <t>キ</t>
    </rPh>
    <rPh sb="2" eb="4">
      <t>チク</t>
    </rPh>
    <phoneticPr fontId="3"/>
  </si>
  <si>
    <t>弘道地区ｺﾐｭﾆﾃｨｾﾝﾀｰ</t>
    <rPh sb="0" eb="2">
      <t>コウドウ</t>
    </rPh>
    <rPh sb="2" eb="4">
      <t>チク</t>
    </rPh>
    <phoneticPr fontId="3"/>
  </si>
  <si>
    <t>福住地区ｺﾐｭﾆﾃｨｾﾝﾀｰ</t>
    <rPh sb="0" eb="1">
      <t>フク</t>
    </rPh>
    <rPh sb="1" eb="2">
      <t>ス</t>
    </rPh>
    <rPh sb="2" eb="4">
      <t>チク</t>
    </rPh>
    <phoneticPr fontId="3"/>
  </si>
  <si>
    <t>寺坂地区ｺﾐｭﾆﾃｨｾﾝﾀｰ</t>
    <rPh sb="0" eb="2">
      <t>テラサカ</t>
    </rPh>
    <rPh sb="2" eb="4">
      <t>チク</t>
    </rPh>
    <phoneticPr fontId="3"/>
  </si>
  <si>
    <t>菅谷地区ｺﾐｭﾆﾃｨｾﾝﾀｰ</t>
    <rPh sb="0" eb="2">
      <t>スゲダニ</t>
    </rPh>
    <rPh sb="2" eb="4">
      <t>チク</t>
    </rPh>
    <phoneticPr fontId="3"/>
  </si>
  <si>
    <t>小坂地区ｺﾐｭﾆﾃｨｾﾝﾀｰ</t>
    <rPh sb="0" eb="2">
      <t>オサカ</t>
    </rPh>
    <rPh sb="2" eb="4">
      <t>チク</t>
    </rPh>
    <phoneticPr fontId="3"/>
  </si>
  <si>
    <t>小野地区ｺﾐｭﾆﾃｨｾﾝﾀｰ</t>
    <rPh sb="0" eb="2">
      <t>オノ</t>
    </rPh>
    <rPh sb="2" eb="4">
      <t>チク</t>
    </rPh>
    <phoneticPr fontId="3"/>
  </si>
  <si>
    <t>合橋地区ｺﾐｭﾆﾃｨｾﾝﾀｰ</t>
    <rPh sb="0" eb="1">
      <t>ア</t>
    </rPh>
    <rPh sb="1" eb="2">
      <t>ハシ</t>
    </rPh>
    <rPh sb="2" eb="3">
      <t>チ</t>
    </rPh>
    <rPh sb="3" eb="4">
      <t>ク</t>
    </rPh>
    <phoneticPr fontId="3"/>
  </si>
  <si>
    <t>高橋地区ｺﾐｭﾆﾃｨｾﾝﾀｰ</t>
    <rPh sb="0" eb="2">
      <t>タカハシ</t>
    </rPh>
    <rPh sb="2" eb="4">
      <t>チク</t>
    </rPh>
    <phoneticPr fontId="3"/>
  </si>
  <si>
    <t>資母地区ｺﾐｭﾆﾃｨｾﾝﾀｰ</t>
    <rPh sb="0" eb="1">
      <t>シ</t>
    </rPh>
    <rPh sb="1" eb="2">
      <t>ボ</t>
    </rPh>
    <rPh sb="2" eb="4">
      <t>チク</t>
    </rPh>
    <phoneticPr fontId="3"/>
  </si>
  <si>
    <t>資料： ＮＨＫホームページ</t>
    <phoneticPr fontId="2"/>
  </si>
  <si>
    <t>54-0141</t>
    <phoneticPr fontId="2"/>
  </si>
  <si>
    <t xml:space="preserve">（注）　新規学卒者は含まない。 </t>
    <phoneticPr fontId="2"/>
  </si>
  <si>
    <t>平成28年</t>
    <rPh sb="0" eb="2">
      <t>ヘイセイ</t>
    </rPh>
    <rPh sb="4" eb="5">
      <t>ネン</t>
    </rPh>
    <phoneticPr fontId="3"/>
  </si>
  <si>
    <t>‐</t>
  </si>
  <si>
    <t>平成28年</t>
    <rPh sb="0" eb="2">
      <t>ヘイセイ</t>
    </rPh>
    <rPh sb="4" eb="5">
      <t>ネン</t>
    </rPh>
    <phoneticPr fontId="2"/>
  </si>
  <si>
    <t>平成29年</t>
    <rPh sb="0" eb="2">
      <t>ヘイセイ</t>
    </rPh>
    <rPh sb="4" eb="5">
      <t>ネン</t>
    </rPh>
    <phoneticPr fontId="2"/>
  </si>
  <si>
    <t>看護小規模多機能型居宅介護事業所</t>
    <rPh sb="0" eb="2">
      <t>カンゴ</t>
    </rPh>
    <phoneticPr fontId="2"/>
  </si>
  <si>
    <t>日高町伊府707</t>
    <rPh sb="0" eb="3">
      <t>ヒダカチョウ</t>
    </rPh>
    <phoneticPr fontId="2"/>
  </si>
  <si>
    <t>43-4550</t>
    <phoneticPr fontId="2"/>
  </si>
  <si>
    <t>32-0161</t>
    <phoneticPr fontId="2"/>
  </si>
  <si>
    <t>43-4550</t>
    <phoneticPr fontId="2"/>
  </si>
  <si>
    <t>日高町荒川310</t>
    <rPh sb="0" eb="3">
      <t>ヒダカチョウ</t>
    </rPh>
    <rPh sb="3" eb="5">
      <t>アラカワ</t>
    </rPh>
    <phoneticPr fontId="2"/>
  </si>
  <si>
    <t>44-1500</t>
    <phoneticPr fontId="2"/>
  </si>
  <si>
    <t>振興局名称</t>
    <rPh sb="0" eb="3">
      <t>シンコウキョク</t>
    </rPh>
    <rPh sb="3" eb="5">
      <t>メイショウ</t>
    </rPh>
    <phoneticPr fontId="2"/>
  </si>
  <si>
    <t>生産工程従事者</t>
    <rPh sb="0" eb="2">
      <t>セイサン</t>
    </rPh>
    <rPh sb="2" eb="4">
      <t>コウテイ</t>
    </rPh>
    <rPh sb="4" eb="7">
      <t>ジュウジシャ</t>
    </rPh>
    <phoneticPr fontId="2"/>
  </si>
  <si>
    <t>輸送・機械運転従事者</t>
    <rPh sb="0" eb="2">
      <t>ユソウ</t>
    </rPh>
    <rPh sb="3" eb="5">
      <t>キカイ</t>
    </rPh>
    <rPh sb="5" eb="7">
      <t>ウンテン</t>
    </rPh>
    <rPh sb="7" eb="10">
      <t>ジュウジシャ</t>
    </rPh>
    <phoneticPr fontId="2"/>
  </si>
  <si>
    <t>４　金融機関数</t>
    <phoneticPr fontId="2"/>
  </si>
  <si>
    <t>１幅</t>
    <rPh sb="1" eb="2">
      <t>ハバ</t>
    </rPh>
    <phoneticPr fontId="3"/>
  </si>
  <si>
    <t>４躯</t>
  </si>
  <si>
    <t>255,359.00㎡</t>
  </si>
  <si>
    <t>1,249,330.00㎡</t>
  </si>
  <si>
    <t>日高町国分寺</t>
  </si>
  <si>
    <t>出石町袴狭</t>
  </si>
  <si>
    <t>出石町内町</t>
  </si>
  <si>
    <t>4,972㎡</t>
  </si>
  <si>
    <t>日高町大岡　</t>
  </si>
  <si>
    <t>昭 29. 3.29</t>
    <rPh sb="0" eb="1">
      <t>ショウ</t>
    </rPh>
    <phoneticPr fontId="3"/>
  </si>
  <si>
    <t>昭 31. 7.19</t>
    <rPh sb="0" eb="1">
      <t>ショウ</t>
    </rPh>
    <phoneticPr fontId="3"/>
  </si>
  <si>
    <t>昭 40. 5.12</t>
    <rPh sb="0" eb="1">
      <t>ショウ</t>
    </rPh>
    <phoneticPr fontId="3"/>
  </si>
  <si>
    <t>昭 45. 1.22</t>
    <rPh sb="0" eb="1">
      <t>ショウ</t>
    </rPh>
    <phoneticPr fontId="3"/>
  </si>
  <si>
    <t>昭 45. 1.23</t>
    <rPh sb="0" eb="1">
      <t>ショウ</t>
    </rPh>
    <phoneticPr fontId="3"/>
  </si>
  <si>
    <t>昭 46. 5.19</t>
    <rPh sb="0" eb="1">
      <t>ショウ</t>
    </rPh>
    <phoneticPr fontId="3"/>
  </si>
  <si>
    <t>昭 46. 6.28</t>
    <rPh sb="0" eb="1">
      <t>ショウ</t>
    </rPh>
    <phoneticPr fontId="3"/>
  </si>
  <si>
    <t>昭 50. 6.26</t>
    <rPh sb="0" eb="1">
      <t>ショウ</t>
    </rPh>
    <phoneticPr fontId="3"/>
  </si>
  <si>
    <t>オオサンショウウオ</t>
  </si>
  <si>
    <t>コウノトリ</t>
  </si>
  <si>
    <t>イヌワシ</t>
  </si>
  <si>
    <t>オジロワシ</t>
  </si>
  <si>
    <t>オオワシ</t>
  </si>
  <si>
    <t>コクガン</t>
  </si>
  <si>
    <t>マガン</t>
  </si>
  <si>
    <t>ヒシクイ</t>
  </si>
  <si>
    <t>ヤマネ</t>
  </si>
  <si>
    <t>5,669㎡</t>
    <phoneticPr fontId="12"/>
  </si>
  <si>
    <t>地域を定めず</t>
    <rPh sb="0" eb="2">
      <t>チイキ</t>
    </rPh>
    <rPh sb="3" eb="4">
      <t>サダ</t>
    </rPh>
    <phoneticPr fontId="3"/>
  </si>
  <si>
    <t>伝統的建造物群</t>
    <rPh sb="0" eb="2">
      <t>デントウ</t>
    </rPh>
    <rPh sb="2" eb="3">
      <t>テキ</t>
    </rPh>
    <rPh sb="3" eb="5">
      <t>ケンゾウ</t>
    </rPh>
    <rPh sb="5" eb="6">
      <t>ブツ</t>
    </rPh>
    <rPh sb="6" eb="7">
      <t>グン</t>
    </rPh>
    <phoneticPr fontId="3"/>
  </si>
  <si>
    <t>平 19.12. 4</t>
    <rPh sb="0" eb="1">
      <t>ヘイ</t>
    </rPh>
    <phoneticPr fontId="3"/>
  </si>
  <si>
    <t>豊岡市出石伝統的建造物群保存地区</t>
    <rPh sb="0" eb="3">
      <t>トヨオカシ</t>
    </rPh>
    <rPh sb="3" eb="5">
      <t>イズシ</t>
    </rPh>
    <rPh sb="5" eb="7">
      <t>デントウ</t>
    </rPh>
    <rPh sb="7" eb="8">
      <t>テキ</t>
    </rPh>
    <rPh sb="8" eb="10">
      <t>ケンゾウ</t>
    </rPh>
    <rPh sb="10" eb="11">
      <t>ブツ</t>
    </rPh>
    <rPh sb="11" eb="12">
      <t>グン</t>
    </rPh>
    <rPh sb="12" eb="14">
      <t>ホゾン</t>
    </rPh>
    <rPh sb="14" eb="16">
      <t>チク</t>
    </rPh>
    <phoneticPr fontId="3"/>
  </si>
  <si>
    <t>23.1ｈａ</t>
  </si>
  <si>
    <t>出石城下町中心部</t>
    <rPh sb="0" eb="2">
      <t>イズシ</t>
    </rPh>
    <rPh sb="2" eb="5">
      <t>ジョウカマチ</t>
    </rPh>
    <rPh sb="5" eb="8">
      <t>チュウシンブ</t>
    </rPh>
    <phoneticPr fontId="3"/>
  </si>
  <si>
    <t>昭 62. 3.24</t>
    <rPh sb="0" eb="1">
      <t>ショウ</t>
    </rPh>
    <phoneticPr fontId="3"/>
  </si>
  <si>
    <t>平 20. 3.21</t>
    <rPh sb="0" eb="1">
      <t>ヘイ</t>
    </rPh>
    <phoneticPr fontId="3"/>
  </si>
  <si>
    <t>平 26. 8.19</t>
    <rPh sb="0" eb="1">
      <t>ヘイ</t>
    </rPh>
    <phoneticPr fontId="3"/>
  </si>
  <si>
    <t>雷神社本殿</t>
    <rPh sb="0" eb="1">
      <t>カミナリ</t>
    </rPh>
    <rPh sb="1" eb="3">
      <t>ジンジャ</t>
    </rPh>
    <rPh sb="3" eb="5">
      <t>ホンデン</t>
    </rPh>
    <phoneticPr fontId="3"/>
  </si>
  <si>
    <t>石造九重塔</t>
    <rPh sb="0" eb="2">
      <t>セキゾウ</t>
    </rPh>
    <rPh sb="2" eb="4">
      <t>クジュウ</t>
    </rPh>
    <rPh sb="4" eb="5">
      <t>トウ</t>
    </rPh>
    <phoneticPr fontId="3"/>
  </si>
  <si>
    <t>金剛寺宝篋印塔</t>
    <rPh sb="0" eb="3">
      <t>コンゴウジ</t>
    </rPh>
    <rPh sb="3" eb="4">
      <t>タカラ</t>
    </rPh>
    <rPh sb="4" eb="5">
      <t>キョウ</t>
    </rPh>
    <rPh sb="5" eb="6">
      <t>イン</t>
    </rPh>
    <rPh sb="6" eb="7">
      <t>トウ</t>
    </rPh>
    <phoneticPr fontId="3"/>
  </si>
  <si>
    <t>観音寺仁王門</t>
    <rPh sb="0" eb="3">
      <t>カンノンジ</t>
    </rPh>
    <rPh sb="3" eb="5">
      <t>ニオウ</t>
    </rPh>
    <rPh sb="5" eb="6">
      <t>モン</t>
    </rPh>
    <phoneticPr fontId="3"/>
  </si>
  <si>
    <t>達徳会館（旧兵庫県豊岡尋常中学校本館）</t>
    <rPh sb="0" eb="1">
      <t>タツ</t>
    </rPh>
    <rPh sb="1" eb="2">
      <t>トク</t>
    </rPh>
    <rPh sb="2" eb="4">
      <t>カイカン</t>
    </rPh>
    <rPh sb="5" eb="6">
      <t>キュウ</t>
    </rPh>
    <rPh sb="6" eb="8">
      <t>ヒョウゴ</t>
    </rPh>
    <rPh sb="8" eb="9">
      <t>ケン</t>
    </rPh>
    <rPh sb="9" eb="11">
      <t>トヨオカ</t>
    </rPh>
    <rPh sb="11" eb="13">
      <t>ジンジョウ</t>
    </rPh>
    <rPh sb="13" eb="16">
      <t>チュウガッコウ</t>
    </rPh>
    <rPh sb="16" eb="18">
      <t>ホンカン</t>
    </rPh>
    <phoneticPr fontId="3"/>
  </si>
  <si>
    <t>永楽館</t>
    <rPh sb="0" eb="2">
      <t>エイラク</t>
    </rPh>
    <rPh sb="2" eb="3">
      <t>ヤカタ</t>
    </rPh>
    <phoneticPr fontId="3"/>
  </si>
  <si>
    <t>１棟</t>
    <rPh sb="1" eb="2">
      <t>トウ</t>
    </rPh>
    <phoneticPr fontId="3"/>
  </si>
  <si>
    <t>１基</t>
    <rPh sb="1" eb="2">
      <t>キ</t>
    </rPh>
    <phoneticPr fontId="3"/>
  </si>
  <si>
    <t>１棟</t>
    <rPh sb="1" eb="2">
      <t>ムネ</t>
    </rPh>
    <phoneticPr fontId="3"/>
  </si>
  <si>
    <t>佐野　雷神社</t>
    <rPh sb="3" eb="4">
      <t>イカズチ</t>
    </rPh>
    <rPh sb="4" eb="6">
      <t>ジンジャ</t>
    </rPh>
    <phoneticPr fontId="3"/>
  </si>
  <si>
    <t>津居山　八幡神社</t>
  </si>
  <si>
    <t>金剛寺　金剛寺</t>
    <rPh sb="4" eb="7">
      <t>コンゴウジ</t>
    </rPh>
    <phoneticPr fontId="3"/>
  </si>
  <si>
    <t>日高町観音寺　観音寺</t>
    <rPh sb="7" eb="10">
      <t>カンノンジ</t>
    </rPh>
    <phoneticPr fontId="3"/>
  </si>
  <si>
    <t>京町　県立豊岡高校</t>
    <rPh sb="3" eb="5">
      <t>ケンリツ</t>
    </rPh>
    <rPh sb="5" eb="7">
      <t>トヨオカ</t>
    </rPh>
    <rPh sb="7" eb="9">
      <t>コウコウ</t>
    </rPh>
    <phoneticPr fontId="3"/>
  </si>
  <si>
    <t>出石町柳</t>
    <rPh sb="0" eb="2">
      <t>イズシ</t>
    </rPh>
    <rPh sb="2" eb="3">
      <t>チョウ</t>
    </rPh>
    <rPh sb="3" eb="4">
      <t>ヤナギ</t>
    </rPh>
    <phoneticPr fontId="3"/>
  </si>
  <si>
    <t>昭 46. 4. 1</t>
    <rPh sb="0" eb="1">
      <t>ショウ</t>
    </rPh>
    <phoneticPr fontId="3"/>
  </si>
  <si>
    <t>平  6. 3.25</t>
    <rPh sb="0" eb="1">
      <t>ヘイ</t>
    </rPh>
    <phoneticPr fontId="3"/>
  </si>
  <si>
    <t>昭 60. 3.26</t>
    <rPh sb="0" eb="1">
      <t>ショウ</t>
    </rPh>
    <phoneticPr fontId="3"/>
  </si>
  <si>
    <t>昭 58. 3.29</t>
    <rPh sb="0" eb="1">
      <t>ショウ</t>
    </rPh>
    <phoneticPr fontId="3"/>
  </si>
  <si>
    <t>絹本著色両界曼荼羅図</t>
    <rPh sb="0" eb="1">
      <t>キヌ</t>
    </rPh>
    <rPh sb="1" eb="2">
      <t>ホン</t>
    </rPh>
    <rPh sb="2" eb="3">
      <t>チョ</t>
    </rPh>
    <rPh sb="3" eb="4">
      <t>ショク</t>
    </rPh>
    <rPh sb="4" eb="5">
      <t>リョウ</t>
    </rPh>
    <rPh sb="5" eb="6">
      <t>カイ</t>
    </rPh>
    <rPh sb="6" eb="9">
      <t>マンダラ</t>
    </rPh>
    <rPh sb="9" eb="10">
      <t>ズ</t>
    </rPh>
    <phoneticPr fontId="3"/>
  </si>
  <si>
    <t>絹本淡彩月庵宗光像</t>
    <rPh sb="0" eb="1">
      <t>キヌ</t>
    </rPh>
    <rPh sb="1" eb="2">
      <t>ホン</t>
    </rPh>
    <rPh sb="2" eb="4">
      <t>タンサイ</t>
    </rPh>
    <rPh sb="4" eb="5">
      <t>ゲツ</t>
    </rPh>
    <rPh sb="5" eb="6">
      <t>アン</t>
    </rPh>
    <rPh sb="6" eb="7">
      <t>ソウ</t>
    </rPh>
    <rPh sb="7" eb="8">
      <t>ヒカリ</t>
    </rPh>
    <rPh sb="8" eb="9">
      <t>ゾウ</t>
    </rPh>
    <phoneticPr fontId="3"/>
  </si>
  <si>
    <t>絹本著色大日如来像</t>
    <rPh sb="0" eb="1">
      <t>キヌ</t>
    </rPh>
    <rPh sb="1" eb="2">
      <t>ホン</t>
    </rPh>
    <rPh sb="2" eb="3">
      <t>チョ</t>
    </rPh>
    <rPh sb="3" eb="4">
      <t>イロ</t>
    </rPh>
    <rPh sb="4" eb="6">
      <t>ダイニチ</t>
    </rPh>
    <rPh sb="6" eb="8">
      <t>ニョライ</t>
    </rPh>
    <rPh sb="8" eb="9">
      <t>ゾウ</t>
    </rPh>
    <phoneticPr fontId="3"/>
  </si>
  <si>
    <t>絹本著色愛染明王像</t>
    <rPh sb="0" eb="2">
      <t>ケンポン</t>
    </rPh>
    <rPh sb="2" eb="4">
      <t>チョショク</t>
    </rPh>
    <rPh sb="4" eb="5">
      <t>アイ</t>
    </rPh>
    <rPh sb="5" eb="6">
      <t>ゾ</t>
    </rPh>
    <rPh sb="6" eb="8">
      <t>ミョウオウ</t>
    </rPh>
    <rPh sb="8" eb="9">
      <t>ゾウ</t>
    </rPh>
    <phoneticPr fontId="3"/>
  </si>
  <si>
    <t>隆国寺障壁画</t>
    <rPh sb="0" eb="1">
      <t>リュウ</t>
    </rPh>
    <rPh sb="1" eb="2">
      <t>コク</t>
    </rPh>
    <rPh sb="2" eb="3">
      <t>テラ</t>
    </rPh>
    <rPh sb="3" eb="5">
      <t>ショウヘキ</t>
    </rPh>
    <rPh sb="5" eb="6">
      <t>ガ</t>
    </rPh>
    <phoneticPr fontId="3"/>
  </si>
  <si>
    <t>絹本著色十六羅漢像</t>
    <rPh sb="0" eb="1">
      <t>キヌ</t>
    </rPh>
    <rPh sb="1" eb="2">
      <t>モト</t>
    </rPh>
    <rPh sb="2" eb="3">
      <t>チョ</t>
    </rPh>
    <rPh sb="3" eb="4">
      <t>イロ</t>
    </rPh>
    <rPh sb="4" eb="5">
      <t>ジュウ</t>
    </rPh>
    <rPh sb="5" eb="6">
      <t>ロク</t>
    </rPh>
    <rPh sb="6" eb="8">
      <t>ラカン</t>
    </rPh>
    <rPh sb="8" eb="9">
      <t>ゾウ</t>
    </rPh>
    <phoneticPr fontId="3"/>
  </si>
  <si>
    <t>２幅</t>
    <rPh sb="1" eb="2">
      <t>フク</t>
    </rPh>
    <phoneticPr fontId="3"/>
  </si>
  <si>
    <t>１幅</t>
    <rPh sb="1" eb="2">
      <t>フク</t>
    </rPh>
    <phoneticPr fontId="3"/>
  </si>
  <si>
    <t>３６面</t>
    <rPh sb="2" eb="3">
      <t>メン</t>
    </rPh>
    <phoneticPr fontId="3"/>
  </si>
  <si>
    <t>１６幅</t>
    <rPh sb="2" eb="3">
      <t>ハバ</t>
    </rPh>
    <phoneticPr fontId="3"/>
  </si>
  <si>
    <t>昭 40. 3.16</t>
    <rPh sb="0" eb="1">
      <t>ショウ</t>
    </rPh>
    <phoneticPr fontId="3"/>
  </si>
  <si>
    <t>昭 54. 3.20</t>
    <rPh sb="0" eb="1">
      <t>ショウ</t>
    </rPh>
    <phoneticPr fontId="3"/>
  </si>
  <si>
    <t>昭 43. 3.29</t>
    <rPh sb="0" eb="1">
      <t>ショウ</t>
    </rPh>
    <phoneticPr fontId="3"/>
  </si>
  <si>
    <t>昭 55. 3.25</t>
    <rPh sb="0" eb="1">
      <t>ショウ</t>
    </rPh>
    <phoneticPr fontId="3"/>
  </si>
  <si>
    <t>昭 56. 3.27</t>
    <rPh sb="0" eb="1">
      <t>ショウ</t>
    </rPh>
    <phoneticPr fontId="3"/>
  </si>
  <si>
    <t>昭 57. 3.26</t>
    <rPh sb="0" eb="1">
      <t>ショウ</t>
    </rPh>
    <phoneticPr fontId="3"/>
  </si>
  <si>
    <t>平 16. 3. 9</t>
    <rPh sb="0" eb="1">
      <t>ヘイ</t>
    </rPh>
    <phoneticPr fontId="3"/>
  </si>
  <si>
    <t>平  3. 3.30</t>
    <rPh sb="0" eb="1">
      <t>ヘイ</t>
    </rPh>
    <phoneticPr fontId="3"/>
  </si>
  <si>
    <t>木造十一面観音像</t>
    <rPh sb="0" eb="2">
      <t>モクゾウ</t>
    </rPh>
    <rPh sb="2" eb="5">
      <t>ジュウイチメン</t>
    </rPh>
    <rPh sb="5" eb="7">
      <t>カンノン</t>
    </rPh>
    <rPh sb="7" eb="8">
      <t>ゾウ</t>
    </rPh>
    <phoneticPr fontId="3"/>
  </si>
  <si>
    <t>木造十一面千手観音立像</t>
    <rPh sb="0" eb="2">
      <t>モクゾウ</t>
    </rPh>
    <rPh sb="2" eb="5">
      <t>ジュウイチメン</t>
    </rPh>
    <rPh sb="5" eb="6">
      <t>セン</t>
    </rPh>
    <rPh sb="6" eb="7">
      <t>テ</t>
    </rPh>
    <rPh sb="7" eb="9">
      <t>カンノン</t>
    </rPh>
    <rPh sb="9" eb="10">
      <t>タ</t>
    </rPh>
    <rPh sb="10" eb="11">
      <t>ゾウ</t>
    </rPh>
    <phoneticPr fontId="3"/>
  </si>
  <si>
    <t>木造聖観音立像</t>
    <rPh sb="0" eb="2">
      <t>モクゾウ</t>
    </rPh>
    <rPh sb="2" eb="3">
      <t>セイ</t>
    </rPh>
    <rPh sb="3" eb="5">
      <t>カンノン</t>
    </rPh>
    <rPh sb="5" eb="6">
      <t>タ</t>
    </rPh>
    <rPh sb="6" eb="7">
      <t>ゾウ</t>
    </rPh>
    <phoneticPr fontId="3"/>
  </si>
  <si>
    <t>木造四天王立像</t>
    <rPh sb="0" eb="2">
      <t>モクゾウ</t>
    </rPh>
    <rPh sb="2" eb="5">
      <t>シテンノウ</t>
    </rPh>
    <rPh sb="5" eb="6">
      <t>リツ</t>
    </rPh>
    <rPh sb="6" eb="7">
      <t>ゾウ</t>
    </rPh>
    <phoneticPr fontId="3"/>
  </si>
  <si>
    <t>木造金剛力士立像</t>
    <rPh sb="0" eb="2">
      <t>モクゾウ</t>
    </rPh>
    <rPh sb="2" eb="4">
      <t>コンゴウ</t>
    </rPh>
    <rPh sb="4" eb="6">
      <t>リキシ</t>
    </rPh>
    <rPh sb="6" eb="7">
      <t>タ</t>
    </rPh>
    <rPh sb="7" eb="8">
      <t>ゾウ</t>
    </rPh>
    <phoneticPr fontId="3"/>
  </si>
  <si>
    <t>行道面</t>
    <rPh sb="0" eb="1">
      <t>ギョウ</t>
    </rPh>
    <rPh sb="1" eb="2">
      <t>ドウ</t>
    </rPh>
    <rPh sb="2" eb="3">
      <t>メン</t>
    </rPh>
    <phoneticPr fontId="3"/>
  </si>
  <si>
    <t>木造地蔵菩薩立像</t>
    <rPh sb="0" eb="2">
      <t>モクゾウ</t>
    </rPh>
    <rPh sb="2" eb="4">
      <t>ジゾウ</t>
    </rPh>
    <rPh sb="4" eb="6">
      <t>ボサツ</t>
    </rPh>
    <rPh sb="6" eb="8">
      <t>リュウゾウ</t>
    </rPh>
    <phoneticPr fontId="3"/>
  </si>
  <si>
    <t>木造千手観音立像</t>
    <rPh sb="0" eb="2">
      <t>モクゾウ</t>
    </rPh>
    <rPh sb="2" eb="6">
      <t>センジュカンノン</t>
    </rPh>
    <rPh sb="6" eb="8">
      <t>リュウゾウ</t>
    </rPh>
    <phoneticPr fontId="3"/>
  </si>
  <si>
    <t>木造薬師如来坐像</t>
    <rPh sb="0" eb="2">
      <t>モクゾウ</t>
    </rPh>
    <rPh sb="2" eb="4">
      <t>ヤクシ</t>
    </rPh>
    <rPh sb="4" eb="6">
      <t>ニョライ</t>
    </rPh>
    <rPh sb="6" eb="8">
      <t>ザゾウ</t>
    </rPh>
    <phoneticPr fontId="3"/>
  </si>
  <si>
    <t>伝聖観音坐像</t>
    <rPh sb="0" eb="1">
      <t>デン</t>
    </rPh>
    <rPh sb="1" eb="2">
      <t>セイ</t>
    </rPh>
    <rPh sb="2" eb="4">
      <t>カンノン</t>
    </rPh>
    <rPh sb="4" eb="6">
      <t>ザゾウ</t>
    </rPh>
    <phoneticPr fontId="3"/>
  </si>
  <si>
    <t>木造十一面観音立像</t>
    <rPh sb="0" eb="2">
      <t>モクゾウ</t>
    </rPh>
    <rPh sb="2" eb="5">
      <t>ジュウイチメン</t>
    </rPh>
    <rPh sb="5" eb="7">
      <t>カンノン</t>
    </rPh>
    <rPh sb="7" eb="9">
      <t>リュウゾウ</t>
    </rPh>
    <phoneticPr fontId="3"/>
  </si>
  <si>
    <t>１躯</t>
    <rPh sb="1" eb="2">
      <t>ク</t>
    </rPh>
    <phoneticPr fontId="3"/>
  </si>
  <si>
    <t>４躯</t>
    <rPh sb="1" eb="2">
      <t>ク</t>
    </rPh>
    <phoneticPr fontId="3"/>
  </si>
  <si>
    <t>２躯</t>
    <rPh sb="1" eb="2">
      <t>ク</t>
    </rPh>
    <phoneticPr fontId="3"/>
  </si>
  <si>
    <t>９面</t>
    <rPh sb="1" eb="2">
      <t>メン</t>
    </rPh>
    <phoneticPr fontId="3"/>
  </si>
  <si>
    <t>昭 48. 3. 9</t>
    <rPh sb="0" eb="1">
      <t>ショウ</t>
    </rPh>
    <phoneticPr fontId="3"/>
  </si>
  <si>
    <t>鰐口</t>
    <rPh sb="0" eb="1">
      <t>ワニ</t>
    </rPh>
    <rPh sb="1" eb="2">
      <t>グチ</t>
    </rPh>
    <phoneticPr fontId="3"/>
  </si>
  <si>
    <t>進美寺文書</t>
    <rPh sb="0" eb="1">
      <t>シン</t>
    </rPh>
    <rPh sb="1" eb="2">
      <t>ビ</t>
    </rPh>
    <rPh sb="2" eb="3">
      <t>テラ</t>
    </rPh>
    <rPh sb="3" eb="5">
      <t>モンジョ</t>
    </rPh>
    <phoneticPr fontId="3"/>
  </si>
  <si>
    <t>１口</t>
    <rPh sb="1" eb="2">
      <t>クチ</t>
    </rPh>
    <phoneticPr fontId="3"/>
  </si>
  <si>
    <t>２巻６通</t>
    <rPh sb="1" eb="2">
      <t>カン</t>
    </rPh>
    <rPh sb="3" eb="4">
      <t>ツウ</t>
    </rPh>
    <phoneticPr fontId="3"/>
  </si>
  <si>
    <t>平 元. 3.31</t>
    <rPh sb="0" eb="1">
      <t>ヘイ</t>
    </rPh>
    <rPh sb="2" eb="3">
      <t>モト</t>
    </rPh>
    <phoneticPr fontId="3"/>
  </si>
  <si>
    <t>平 15. 3.25</t>
    <rPh sb="0" eb="1">
      <t>ヘイ</t>
    </rPh>
    <phoneticPr fontId="3"/>
  </si>
  <si>
    <t>平 17. 3.18</t>
    <rPh sb="0" eb="1">
      <t>ヘイ</t>
    </rPh>
    <phoneticPr fontId="3"/>
  </si>
  <si>
    <t>昭 63. 3.22</t>
    <rPh sb="0" eb="1">
      <t>ショウ</t>
    </rPh>
    <phoneticPr fontId="3"/>
  </si>
  <si>
    <t>金剛界五仏種子板碑</t>
    <rPh sb="0" eb="2">
      <t>コンゴウ</t>
    </rPh>
    <rPh sb="2" eb="3">
      <t>カイ</t>
    </rPh>
    <rPh sb="3" eb="4">
      <t>ゴ</t>
    </rPh>
    <rPh sb="4" eb="5">
      <t>ホトケ</t>
    </rPh>
    <rPh sb="5" eb="7">
      <t>シュシ</t>
    </rPh>
    <rPh sb="7" eb="8">
      <t>イタ</t>
    </rPh>
    <rPh sb="8" eb="9">
      <t>ヒ</t>
    </rPh>
    <phoneticPr fontId="3"/>
  </si>
  <si>
    <t>中郷深谷２号墳出土石棺</t>
    <rPh sb="0" eb="2">
      <t>ナカザト</t>
    </rPh>
    <rPh sb="2" eb="4">
      <t>フカヤ</t>
    </rPh>
    <rPh sb="5" eb="6">
      <t>ゴウ</t>
    </rPh>
    <rPh sb="6" eb="7">
      <t>フン</t>
    </rPh>
    <rPh sb="7" eb="11">
      <t>シュツドセッカン</t>
    </rPh>
    <phoneticPr fontId="3"/>
  </si>
  <si>
    <t>妙楽寺出土仏具一括</t>
    <rPh sb="0" eb="1">
      <t>ミョウ</t>
    </rPh>
    <rPh sb="1" eb="2">
      <t>ラク</t>
    </rPh>
    <rPh sb="2" eb="3">
      <t>テラ</t>
    </rPh>
    <rPh sb="3" eb="5">
      <t>シュツド</t>
    </rPh>
    <rPh sb="5" eb="7">
      <t>ブツグ</t>
    </rPh>
    <rPh sb="7" eb="9">
      <t>イッカツ</t>
    </rPh>
    <phoneticPr fontId="3"/>
  </si>
  <si>
    <t>森尾古墳出土品</t>
    <rPh sb="0" eb="2">
      <t>モリオ</t>
    </rPh>
    <rPh sb="2" eb="4">
      <t>コフン</t>
    </rPh>
    <rPh sb="4" eb="6">
      <t>シュツド</t>
    </rPh>
    <rPh sb="6" eb="7">
      <t>ヒン</t>
    </rPh>
    <phoneticPr fontId="3"/>
  </si>
  <si>
    <t>見蔵岡遺跡の石棒生産に関わる出土品</t>
    <rPh sb="0" eb="1">
      <t>ミ</t>
    </rPh>
    <rPh sb="1" eb="2">
      <t>クラ</t>
    </rPh>
    <rPh sb="2" eb="3">
      <t>オカ</t>
    </rPh>
    <rPh sb="3" eb="5">
      <t>イセキ</t>
    </rPh>
    <rPh sb="6" eb="7">
      <t>イシ</t>
    </rPh>
    <rPh sb="7" eb="8">
      <t>ボウ</t>
    </rPh>
    <rPh sb="8" eb="10">
      <t>セイサン</t>
    </rPh>
    <rPh sb="11" eb="12">
      <t>カカ</t>
    </rPh>
    <rPh sb="14" eb="16">
      <t>シュツド</t>
    </rPh>
    <rPh sb="16" eb="17">
      <t>ヒン</t>
    </rPh>
    <phoneticPr fontId="3"/>
  </si>
  <si>
    <t>田多地経塚出土遺物</t>
    <rPh sb="0" eb="1">
      <t>タ</t>
    </rPh>
    <rPh sb="1" eb="2">
      <t>タ</t>
    </rPh>
    <rPh sb="2" eb="3">
      <t>チ</t>
    </rPh>
    <rPh sb="3" eb="5">
      <t>キョウヅカ</t>
    </rPh>
    <rPh sb="5" eb="7">
      <t>シュツド</t>
    </rPh>
    <rPh sb="7" eb="9">
      <t>イブツ</t>
    </rPh>
    <phoneticPr fontId="3"/>
  </si>
  <si>
    <t>３４点</t>
    <rPh sb="2" eb="3">
      <t>テン</t>
    </rPh>
    <phoneticPr fontId="3"/>
  </si>
  <si>
    <t>１０７点</t>
    <rPh sb="3" eb="4">
      <t>テン</t>
    </rPh>
    <phoneticPr fontId="3"/>
  </si>
  <si>
    <t>１２点</t>
    <rPh sb="2" eb="3">
      <t>テン</t>
    </rPh>
    <phoneticPr fontId="3"/>
  </si>
  <si>
    <t>一括</t>
    <rPh sb="0" eb="2">
      <t>イッカツ</t>
    </rPh>
    <phoneticPr fontId="3"/>
  </si>
  <si>
    <t>神美台　出土文化財管理センター</t>
    <rPh sb="4" eb="6">
      <t>シュツド</t>
    </rPh>
    <rPh sb="6" eb="9">
      <t>ブンカザイ</t>
    </rPh>
    <rPh sb="9" eb="11">
      <t>カンリ</t>
    </rPh>
    <phoneticPr fontId="3"/>
  </si>
  <si>
    <t>森尾、神美台　出土文化財管理センター</t>
  </si>
  <si>
    <t>出石町袴狭　出石古代学習館</t>
    <rPh sb="6" eb="8">
      <t>イズシ</t>
    </rPh>
    <rPh sb="8" eb="10">
      <t>コダイ</t>
    </rPh>
    <rPh sb="10" eb="12">
      <t>ガクシュウ</t>
    </rPh>
    <rPh sb="12" eb="13">
      <t>カン</t>
    </rPh>
    <phoneticPr fontId="3"/>
  </si>
  <si>
    <t>就労自立</t>
    <rPh sb="0" eb="2">
      <t>シュウロウ</t>
    </rPh>
    <rPh sb="2" eb="4">
      <t>ジリツ</t>
    </rPh>
    <phoneticPr fontId="27"/>
  </si>
  <si>
    <t>給付金</t>
    <rPh sb="0" eb="3">
      <t>キュウフキン</t>
    </rPh>
    <phoneticPr fontId="2"/>
  </si>
  <si>
    <t>平 29.10.27</t>
    <rPh sb="0" eb="1">
      <t>ヘイ</t>
    </rPh>
    <phoneticPr fontId="27"/>
  </si>
  <si>
    <t>旧大和屋旅館</t>
    <phoneticPr fontId="27"/>
  </si>
  <si>
    <t>本住寺本堂</t>
    <phoneticPr fontId="27"/>
  </si>
  <si>
    <t>ストーブ</t>
    <phoneticPr fontId="2"/>
  </si>
  <si>
    <t>焼却炉</t>
    <rPh sb="0" eb="3">
      <t>ショウキャクロ</t>
    </rPh>
    <phoneticPr fontId="2"/>
  </si>
  <si>
    <t>電気機器</t>
    <rPh sb="0" eb="2">
      <t>デンキ</t>
    </rPh>
    <rPh sb="2" eb="4">
      <t>キキ</t>
    </rPh>
    <phoneticPr fontId="2"/>
  </si>
  <si>
    <t>マッチ・ライター</t>
    <phoneticPr fontId="2"/>
  </si>
  <si>
    <t>不明</t>
    <phoneticPr fontId="2"/>
  </si>
  <si>
    <t>電灯・電話等の配線</t>
    <rPh sb="0" eb="2">
      <t>デントウ</t>
    </rPh>
    <rPh sb="3" eb="5">
      <t>デンワ</t>
    </rPh>
    <rPh sb="5" eb="6">
      <t>トウ</t>
    </rPh>
    <rPh sb="7" eb="9">
      <t>ハイセン</t>
    </rPh>
    <phoneticPr fontId="2"/>
  </si>
  <si>
    <t>※学校基本調査から得られないデータは独自資料による</t>
    <rPh sb="1" eb="3">
      <t>ガッコウ</t>
    </rPh>
    <rPh sb="3" eb="5">
      <t>キホン</t>
    </rPh>
    <rPh sb="5" eb="7">
      <t>チョウサ</t>
    </rPh>
    <rPh sb="9" eb="10">
      <t>エ</t>
    </rPh>
    <rPh sb="18" eb="20">
      <t>ドクジ</t>
    </rPh>
    <rPh sb="20" eb="22">
      <t>シリョウ</t>
    </rPh>
    <phoneticPr fontId="27"/>
  </si>
  <si>
    <t>集落排水等17処理区</t>
    <rPh sb="4" eb="5">
      <t>トウ</t>
    </rPh>
    <phoneticPr fontId="2"/>
  </si>
  <si>
    <t>豊岡地区
ｺﾐｭﾆﾃｨｾﾝﾀｰ</t>
    <rPh sb="0" eb="2">
      <t>トヨオカ</t>
    </rPh>
    <rPh sb="2" eb="4">
      <t>チク</t>
    </rPh>
    <phoneticPr fontId="3"/>
  </si>
  <si>
    <t>　豊岡市役所</t>
    <rPh sb="1" eb="4">
      <t>トヨオカシ</t>
    </rPh>
    <rPh sb="4" eb="6">
      <t>ヤクショ</t>
    </rPh>
    <phoneticPr fontId="2"/>
  </si>
  <si>
    <t>　城崎振興局</t>
    <rPh sb="1" eb="3">
      <t>キノサキ</t>
    </rPh>
    <rPh sb="3" eb="5">
      <t>シンコウ</t>
    </rPh>
    <rPh sb="5" eb="6">
      <t>キョク</t>
    </rPh>
    <phoneticPr fontId="2"/>
  </si>
  <si>
    <t>　竹野振興局</t>
    <rPh sb="1" eb="3">
      <t>タケノ</t>
    </rPh>
    <rPh sb="3" eb="5">
      <t>シンコウ</t>
    </rPh>
    <rPh sb="5" eb="6">
      <t>キョク</t>
    </rPh>
    <phoneticPr fontId="2"/>
  </si>
  <si>
    <t>　日高振興局</t>
    <rPh sb="1" eb="3">
      <t>ヒダカ</t>
    </rPh>
    <rPh sb="3" eb="5">
      <t>シンコウ</t>
    </rPh>
    <rPh sb="5" eb="6">
      <t>キョク</t>
    </rPh>
    <phoneticPr fontId="2"/>
  </si>
  <si>
    <t>　出石振興局</t>
    <rPh sb="1" eb="3">
      <t>イズシ</t>
    </rPh>
    <rPh sb="3" eb="5">
      <t>シンコウ</t>
    </rPh>
    <rPh sb="5" eb="6">
      <t>キョク</t>
    </rPh>
    <phoneticPr fontId="2"/>
  </si>
  <si>
    <t>　但東振興局</t>
    <rPh sb="1" eb="3">
      <t>タントウ</t>
    </rPh>
    <rPh sb="3" eb="5">
      <t>シンコウ</t>
    </rPh>
    <rPh sb="5" eb="6">
      <t>キョク</t>
    </rPh>
    <phoneticPr fontId="2"/>
  </si>
  <si>
    <t>　立野庁舎</t>
    <rPh sb="1" eb="3">
      <t>タチノ</t>
    </rPh>
    <rPh sb="3" eb="5">
      <t>チョウシャ</t>
    </rPh>
    <phoneticPr fontId="2"/>
  </si>
  <si>
    <t>　豊岡市上下水道部</t>
    <rPh sb="1" eb="4">
      <t>トヨオカシ</t>
    </rPh>
    <rPh sb="4" eb="6">
      <t>ジョウゲ</t>
    </rPh>
    <rPh sb="6" eb="8">
      <t>スイドウ</t>
    </rPh>
    <rPh sb="8" eb="9">
      <t>ブ</t>
    </rPh>
    <phoneticPr fontId="2"/>
  </si>
  <si>
    <t>　豊岡市消防本部（豊岡消防署）</t>
    <rPh sb="1" eb="4">
      <t>トヨオカシ</t>
    </rPh>
    <rPh sb="4" eb="6">
      <t>ショウボウ</t>
    </rPh>
    <rPh sb="6" eb="8">
      <t>ホンブ</t>
    </rPh>
    <rPh sb="9" eb="11">
      <t>トヨオカ</t>
    </rPh>
    <rPh sb="11" eb="14">
      <t>ショウボウショ</t>
    </rPh>
    <phoneticPr fontId="2"/>
  </si>
  <si>
    <t>　豊岡消防署城崎分署</t>
    <rPh sb="1" eb="3">
      <t>トヨオカ</t>
    </rPh>
    <rPh sb="3" eb="6">
      <t>ショウボウショ</t>
    </rPh>
    <rPh sb="6" eb="8">
      <t>キノサキ</t>
    </rPh>
    <rPh sb="8" eb="10">
      <t>ブンショ</t>
    </rPh>
    <phoneticPr fontId="2"/>
  </si>
  <si>
    <t>　豊岡消防署城崎分署竹野出張所</t>
    <rPh sb="1" eb="3">
      <t>トヨオカ</t>
    </rPh>
    <rPh sb="3" eb="6">
      <t>ショウボウショ</t>
    </rPh>
    <rPh sb="6" eb="8">
      <t>キノサキ</t>
    </rPh>
    <rPh sb="8" eb="10">
      <t>ブンショ</t>
    </rPh>
    <rPh sb="10" eb="12">
      <t>タケノ</t>
    </rPh>
    <rPh sb="12" eb="14">
      <t>シュッチョウ</t>
    </rPh>
    <rPh sb="14" eb="15">
      <t>ショ</t>
    </rPh>
    <phoneticPr fontId="2"/>
  </si>
  <si>
    <t>　豊岡消防署日高分署</t>
    <rPh sb="1" eb="3">
      <t>トヨオカ</t>
    </rPh>
    <rPh sb="3" eb="6">
      <t>ショウボウショ</t>
    </rPh>
    <rPh sb="6" eb="8">
      <t>ヒダカ</t>
    </rPh>
    <rPh sb="8" eb="10">
      <t>ブンショ</t>
    </rPh>
    <phoneticPr fontId="2"/>
  </si>
  <si>
    <t>　豊岡消防署出石分署</t>
    <rPh sb="1" eb="3">
      <t>トヨオカ</t>
    </rPh>
    <rPh sb="3" eb="6">
      <t>ショウボウショ</t>
    </rPh>
    <rPh sb="6" eb="8">
      <t>イズシ</t>
    </rPh>
    <rPh sb="8" eb="10">
      <t>ブンショ</t>
    </rPh>
    <phoneticPr fontId="2"/>
  </si>
  <si>
    <t>　豊岡消防署出石分署但東駐在所</t>
    <rPh sb="1" eb="3">
      <t>トヨオカ</t>
    </rPh>
    <rPh sb="3" eb="6">
      <t>ショウボウショ</t>
    </rPh>
    <rPh sb="6" eb="8">
      <t>イズシ</t>
    </rPh>
    <rPh sb="8" eb="10">
      <t>ブンショ</t>
    </rPh>
    <rPh sb="10" eb="12">
      <t>タントウ</t>
    </rPh>
    <rPh sb="12" eb="14">
      <t>チュウザイ</t>
    </rPh>
    <rPh sb="14" eb="15">
      <t>ショ</t>
    </rPh>
    <phoneticPr fontId="2"/>
  </si>
  <si>
    <t>　豊岡斎場</t>
    <rPh sb="1" eb="3">
      <t>トヨオカ</t>
    </rPh>
    <rPh sb="3" eb="5">
      <t>サイジョウ</t>
    </rPh>
    <phoneticPr fontId="2"/>
  </si>
  <si>
    <t>　北但行政事務組合</t>
    <rPh sb="1" eb="3">
      <t>ホクタン</t>
    </rPh>
    <rPh sb="3" eb="5">
      <t>ギョウセイ</t>
    </rPh>
    <rPh sb="5" eb="7">
      <t>ジム</t>
    </rPh>
    <rPh sb="7" eb="9">
      <t>クミアイ</t>
    </rPh>
    <phoneticPr fontId="2"/>
  </si>
  <si>
    <t>　クリーンパーク北但</t>
    <rPh sb="8" eb="10">
      <t>ホクタン</t>
    </rPh>
    <phoneticPr fontId="2"/>
  </si>
  <si>
    <t>　但馬広域行政事務組合</t>
    <rPh sb="1" eb="3">
      <t>タジマ</t>
    </rPh>
    <rPh sb="3" eb="5">
      <t>コウイキ</t>
    </rPh>
    <rPh sb="5" eb="7">
      <t>ギョウセイ</t>
    </rPh>
    <rPh sb="7" eb="9">
      <t>ジム</t>
    </rPh>
    <rPh sb="9" eb="11">
      <t>クミアイ</t>
    </rPh>
    <phoneticPr fontId="2"/>
  </si>
  <si>
    <t>　図書館本館</t>
    <phoneticPr fontId="2"/>
  </si>
  <si>
    <t>　図書館城崎分館</t>
    <phoneticPr fontId="2"/>
  </si>
  <si>
    <t>　図書館竹野分館</t>
    <phoneticPr fontId="2"/>
  </si>
  <si>
    <t>　図書館日高分館</t>
    <phoneticPr fontId="2"/>
  </si>
  <si>
    <t>　図書館出石分館</t>
    <phoneticPr fontId="2"/>
  </si>
  <si>
    <t>　図書館但東分館</t>
    <phoneticPr fontId="2"/>
  </si>
  <si>
    <t>　豊岡地区コミュニティセンター</t>
    <phoneticPr fontId="2"/>
  </si>
  <si>
    <t>　八条地区コミュニティセンター</t>
    <phoneticPr fontId="2"/>
  </si>
  <si>
    <t>　三江地区コミュニティセンター</t>
    <phoneticPr fontId="2"/>
  </si>
  <si>
    <t>　田鶴野地区コミュニティセンター</t>
    <phoneticPr fontId="2"/>
  </si>
  <si>
    <t>　五荘地区コミュニティセンター</t>
    <phoneticPr fontId="2"/>
  </si>
  <si>
    <t>　新田地区コミュニティセンター</t>
    <phoneticPr fontId="2"/>
  </si>
  <si>
    <t>　中筋地区コミュニティセンター</t>
    <phoneticPr fontId="2"/>
  </si>
  <si>
    <t>　奈佐地区コミュニティセンター</t>
    <phoneticPr fontId="2"/>
  </si>
  <si>
    <t>　港地区コミュニティセンター</t>
    <phoneticPr fontId="2"/>
  </si>
  <si>
    <t>　神美地区コミュニティセンター</t>
    <phoneticPr fontId="2"/>
  </si>
  <si>
    <t>　城崎地区コミュニティセンター</t>
    <phoneticPr fontId="2"/>
  </si>
  <si>
    <t>　竹野地区コミュニティセンター</t>
    <phoneticPr fontId="2"/>
  </si>
  <si>
    <t>　中竹野地区コミュニティセンター</t>
    <phoneticPr fontId="2"/>
  </si>
  <si>
    <t>　竹野南地区コミュニティセンター</t>
    <phoneticPr fontId="2"/>
  </si>
  <si>
    <t>　国府地区コミュニティセンター</t>
    <phoneticPr fontId="2"/>
  </si>
  <si>
    <t>　八代地区コミュニティセンター</t>
    <phoneticPr fontId="2"/>
  </si>
  <si>
    <t>　日高地区コミュニティセンター</t>
    <phoneticPr fontId="2"/>
  </si>
  <si>
    <t>　三方地区コミュニティセンター</t>
    <phoneticPr fontId="2"/>
  </si>
  <si>
    <t>　清滝地区コミュニティセンター</t>
    <phoneticPr fontId="2"/>
  </si>
  <si>
    <t>　西気地区コミュニティセンター</t>
    <phoneticPr fontId="2"/>
  </si>
  <si>
    <t>　弘道地区コミュニティセンター</t>
    <phoneticPr fontId="2"/>
  </si>
  <si>
    <t>　福住地区コミュニティセンター</t>
    <phoneticPr fontId="2"/>
  </si>
  <si>
    <t>　寺坂地区コミュニティセンター</t>
    <phoneticPr fontId="2"/>
  </si>
  <si>
    <t>　菅谷地区コミュニティセンター</t>
    <phoneticPr fontId="2"/>
  </si>
  <si>
    <t>　小坂地区コミュニティセンター</t>
    <phoneticPr fontId="2"/>
  </si>
  <si>
    <t>　小野地区コミュニティセンター</t>
    <phoneticPr fontId="2"/>
  </si>
  <si>
    <t>　合橋地区コミュニティセンター</t>
    <phoneticPr fontId="2"/>
  </si>
  <si>
    <t>　高橋地区コミュニティセンター</t>
    <phoneticPr fontId="2"/>
  </si>
  <si>
    <t>　資母地区コミュニティセンター</t>
    <phoneticPr fontId="2"/>
  </si>
  <si>
    <t>　豊岡学校給食センター</t>
    <rPh sb="1" eb="3">
      <t>トヨオカ</t>
    </rPh>
    <rPh sb="3" eb="5">
      <t>ガッコウ</t>
    </rPh>
    <rPh sb="5" eb="7">
      <t>キュウショク</t>
    </rPh>
    <phoneticPr fontId="2"/>
  </si>
  <si>
    <t>　日高学校給食センター</t>
    <rPh sb="1" eb="3">
      <t>ヒダカ</t>
    </rPh>
    <rPh sb="3" eb="5">
      <t>ガッコウ</t>
    </rPh>
    <rPh sb="5" eb="7">
      <t>キュウショク</t>
    </rPh>
    <phoneticPr fontId="2"/>
  </si>
  <si>
    <t>　出石学校給食センター</t>
    <rPh sb="1" eb="3">
      <t>イズシ</t>
    </rPh>
    <rPh sb="3" eb="5">
      <t>ガッコウ</t>
    </rPh>
    <rPh sb="5" eb="7">
      <t>キュウショク</t>
    </rPh>
    <phoneticPr fontId="2"/>
  </si>
  <si>
    <t>　豊岡小学校</t>
    <phoneticPr fontId="2"/>
  </si>
  <si>
    <t>　八条小学校</t>
    <phoneticPr fontId="2"/>
  </si>
  <si>
    <t>　三江小学校</t>
    <phoneticPr fontId="2"/>
  </si>
  <si>
    <t>　田鶴野小学校</t>
    <phoneticPr fontId="2"/>
  </si>
  <si>
    <t>　五荘小学校</t>
    <phoneticPr fontId="2"/>
  </si>
  <si>
    <t>　新田小学校</t>
    <phoneticPr fontId="2"/>
  </si>
  <si>
    <t>　中筋小学校</t>
    <phoneticPr fontId="2"/>
  </si>
  <si>
    <t>　神美小学校</t>
    <rPh sb="1" eb="2">
      <t>カミ</t>
    </rPh>
    <rPh sb="2" eb="3">
      <t>ミ</t>
    </rPh>
    <rPh sb="3" eb="6">
      <t>ショウガッコウ</t>
    </rPh>
    <phoneticPr fontId="2"/>
  </si>
  <si>
    <t>　城崎小学校</t>
    <rPh sb="1" eb="3">
      <t>キノサキ</t>
    </rPh>
    <rPh sb="3" eb="6">
      <t>ショウガッコウ</t>
    </rPh>
    <phoneticPr fontId="2"/>
  </si>
  <si>
    <t>　竹野小学校</t>
    <rPh sb="1" eb="3">
      <t>タケノ</t>
    </rPh>
    <rPh sb="3" eb="6">
      <t>ショウガッコウ</t>
    </rPh>
    <phoneticPr fontId="2"/>
  </si>
  <si>
    <t>　府中小学校</t>
    <rPh sb="1" eb="3">
      <t>フチュウ</t>
    </rPh>
    <rPh sb="3" eb="6">
      <t>ショウガッコウ</t>
    </rPh>
    <phoneticPr fontId="2"/>
  </si>
  <si>
    <t>　八代小学校</t>
    <rPh sb="1" eb="3">
      <t>ヤシロ</t>
    </rPh>
    <rPh sb="3" eb="6">
      <t>ショウガッコウ</t>
    </rPh>
    <phoneticPr fontId="2"/>
  </si>
  <si>
    <t>　日高小学校</t>
    <rPh sb="1" eb="3">
      <t>ヒダカ</t>
    </rPh>
    <rPh sb="3" eb="6">
      <t>ショウガッコウ</t>
    </rPh>
    <phoneticPr fontId="2"/>
  </si>
  <si>
    <t>　三方小学校</t>
    <rPh sb="1" eb="3">
      <t>ミカタ</t>
    </rPh>
    <rPh sb="3" eb="6">
      <t>ショウガッコウ</t>
    </rPh>
    <phoneticPr fontId="2"/>
  </si>
  <si>
    <t>　清滝小学校</t>
    <rPh sb="1" eb="3">
      <t>キヨタキ</t>
    </rPh>
    <rPh sb="3" eb="6">
      <t>ショウガッコウ</t>
    </rPh>
    <phoneticPr fontId="2"/>
  </si>
  <si>
    <t>　弘道小学校</t>
    <rPh sb="1" eb="3">
      <t>コウドウ</t>
    </rPh>
    <rPh sb="3" eb="6">
      <t>ショウガッコウ</t>
    </rPh>
    <phoneticPr fontId="2"/>
  </si>
  <si>
    <t>　福住小学校</t>
    <rPh sb="1" eb="6">
      <t>フクスミショウガッコウ</t>
    </rPh>
    <phoneticPr fontId="2"/>
  </si>
  <si>
    <t>　小坂小学校</t>
    <rPh sb="1" eb="3">
      <t>オサカ</t>
    </rPh>
    <rPh sb="3" eb="6">
      <t>ショウガッコウ</t>
    </rPh>
    <phoneticPr fontId="2"/>
  </si>
  <si>
    <t>　小野小学校</t>
    <rPh sb="1" eb="3">
      <t>オノ</t>
    </rPh>
    <rPh sb="3" eb="6">
      <t>ショウガッコウ</t>
    </rPh>
    <phoneticPr fontId="2"/>
  </si>
  <si>
    <t>　合橋小学校</t>
    <rPh sb="1" eb="6">
      <t>アイハシショウガッコウ</t>
    </rPh>
    <phoneticPr fontId="2"/>
  </si>
  <si>
    <t>　資母小学校</t>
    <rPh sb="1" eb="6">
      <t>シボショウガッコウ</t>
    </rPh>
    <phoneticPr fontId="2"/>
  </si>
  <si>
    <t>　豊岡南中学校</t>
    <rPh sb="1" eb="3">
      <t>トヨオカ</t>
    </rPh>
    <phoneticPr fontId="2"/>
  </si>
  <si>
    <t>　豊岡北中学校</t>
    <rPh sb="1" eb="3">
      <t>トヨオカ</t>
    </rPh>
    <phoneticPr fontId="2"/>
  </si>
  <si>
    <t>　港中学校</t>
    <phoneticPr fontId="2"/>
  </si>
  <si>
    <t>　城崎中学校</t>
    <rPh sb="1" eb="3">
      <t>キノサキ</t>
    </rPh>
    <rPh sb="3" eb="6">
      <t>チュウガッコウ</t>
    </rPh>
    <phoneticPr fontId="2"/>
  </si>
  <si>
    <t>　竹野中学校</t>
    <rPh sb="1" eb="3">
      <t>タケノ</t>
    </rPh>
    <rPh sb="3" eb="6">
      <t>チュウガッコウ</t>
    </rPh>
    <phoneticPr fontId="2"/>
  </si>
  <si>
    <t>　日高東中学校</t>
    <rPh sb="1" eb="3">
      <t>ヒダカ</t>
    </rPh>
    <rPh sb="3" eb="4">
      <t>ヒガシ</t>
    </rPh>
    <rPh sb="4" eb="7">
      <t>チュウガッコウ</t>
    </rPh>
    <phoneticPr fontId="2"/>
  </si>
  <si>
    <t>　日高西中学校</t>
    <rPh sb="1" eb="3">
      <t>ヒダカ</t>
    </rPh>
    <rPh sb="3" eb="4">
      <t>ニシ</t>
    </rPh>
    <rPh sb="4" eb="7">
      <t>チュウガッコウ</t>
    </rPh>
    <phoneticPr fontId="2"/>
  </si>
  <si>
    <t>　出石中学校</t>
    <rPh sb="1" eb="3">
      <t>イズシ</t>
    </rPh>
    <rPh sb="3" eb="6">
      <t>チュウガッコウ</t>
    </rPh>
    <phoneticPr fontId="2"/>
  </si>
  <si>
    <t>　但東中学校</t>
    <rPh sb="1" eb="3">
      <t>タントウ</t>
    </rPh>
    <rPh sb="3" eb="6">
      <t>チュウガッコウ</t>
    </rPh>
    <phoneticPr fontId="2"/>
  </si>
  <si>
    <t>　近畿大学附属豊岡中学校</t>
    <rPh sb="1" eb="3">
      <t>キンキ</t>
    </rPh>
    <rPh sb="3" eb="5">
      <t>ダイガク</t>
    </rPh>
    <rPh sb="5" eb="7">
      <t>フゾク</t>
    </rPh>
    <rPh sb="7" eb="9">
      <t>トヨオカ</t>
    </rPh>
    <rPh sb="9" eb="10">
      <t>チュウ</t>
    </rPh>
    <rPh sb="10" eb="12">
      <t>ガッコウ</t>
    </rPh>
    <phoneticPr fontId="2"/>
  </si>
  <si>
    <t>　県立豊岡高等学校</t>
    <rPh sb="1" eb="3">
      <t>ケンリツ</t>
    </rPh>
    <rPh sb="3" eb="5">
      <t>トヨオカ</t>
    </rPh>
    <rPh sb="5" eb="7">
      <t>コウトウ</t>
    </rPh>
    <rPh sb="7" eb="9">
      <t>ガッコウ</t>
    </rPh>
    <phoneticPr fontId="2"/>
  </si>
  <si>
    <t>　県立豊岡総合高等学校</t>
    <phoneticPr fontId="2"/>
  </si>
  <si>
    <t>　県立日高高等学校</t>
    <rPh sb="1" eb="3">
      <t>ケンリツ</t>
    </rPh>
    <rPh sb="3" eb="5">
      <t>ヒダカ</t>
    </rPh>
    <rPh sb="5" eb="7">
      <t>コウトウ</t>
    </rPh>
    <rPh sb="7" eb="9">
      <t>ガッコウ</t>
    </rPh>
    <phoneticPr fontId="2"/>
  </si>
  <si>
    <t>　県立出石高等学校</t>
    <rPh sb="1" eb="3">
      <t>ケンリツ</t>
    </rPh>
    <rPh sb="3" eb="5">
      <t>イズシ</t>
    </rPh>
    <rPh sb="5" eb="7">
      <t>コウトウ</t>
    </rPh>
    <rPh sb="7" eb="9">
      <t>ガッコウ</t>
    </rPh>
    <phoneticPr fontId="2"/>
  </si>
  <si>
    <t>　県立豊岡聴覚特別支援学校</t>
    <rPh sb="5" eb="7">
      <t>チョウカク</t>
    </rPh>
    <rPh sb="7" eb="9">
      <t>トクベツ</t>
    </rPh>
    <rPh sb="9" eb="11">
      <t>シエン</t>
    </rPh>
    <rPh sb="11" eb="13">
      <t>ガッコウ</t>
    </rPh>
    <phoneticPr fontId="2"/>
  </si>
  <si>
    <t>　県立出石特別支援学校</t>
    <rPh sb="1" eb="3">
      <t>ケンリツ</t>
    </rPh>
    <rPh sb="3" eb="5">
      <t>イズシ</t>
    </rPh>
    <rPh sb="5" eb="7">
      <t>トクベツ</t>
    </rPh>
    <rPh sb="7" eb="9">
      <t>シエン</t>
    </rPh>
    <rPh sb="9" eb="11">
      <t>ガッコウ</t>
    </rPh>
    <phoneticPr fontId="2"/>
  </si>
  <si>
    <t>　近畿大学附属豊岡高等学校</t>
    <rPh sb="1" eb="3">
      <t>キンキ</t>
    </rPh>
    <rPh sb="3" eb="5">
      <t>ダイガク</t>
    </rPh>
    <rPh sb="5" eb="7">
      <t>フゾク</t>
    </rPh>
    <rPh sb="7" eb="9">
      <t>トヨオカ</t>
    </rPh>
    <rPh sb="9" eb="11">
      <t>コウトウ</t>
    </rPh>
    <rPh sb="11" eb="13">
      <t>ガッコウ</t>
    </rPh>
    <phoneticPr fontId="2"/>
  </si>
  <si>
    <t>　クラーク記念国際高等学校豊岡キャンパス</t>
    <phoneticPr fontId="2"/>
  </si>
  <si>
    <t>　県立大学大学院地域資源マネジメント研究科</t>
    <rPh sb="1" eb="3">
      <t>ケンリツ</t>
    </rPh>
    <rPh sb="2" eb="3">
      <t>リツ</t>
    </rPh>
    <rPh sb="3" eb="5">
      <t>ダイガク</t>
    </rPh>
    <rPh sb="5" eb="8">
      <t>ダイガクイン</t>
    </rPh>
    <rPh sb="8" eb="10">
      <t>チイキ</t>
    </rPh>
    <rPh sb="10" eb="12">
      <t>シゲン</t>
    </rPh>
    <rPh sb="18" eb="21">
      <t>ケンキュウカ</t>
    </rPh>
    <phoneticPr fontId="2"/>
  </si>
  <si>
    <t>　豊岡短期大学</t>
    <rPh sb="1" eb="3">
      <t>トヨオカ</t>
    </rPh>
    <rPh sb="3" eb="5">
      <t>タンキ</t>
    </rPh>
    <rPh sb="5" eb="7">
      <t>ダイガク</t>
    </rPh>
    <phoneticPr fontId="2"/>
  </si>
  <si>
    <t>　大岡学園高等専修学校</t>
    <rPh sb="1" eb="2">
      <t>オオ</t>
    </rPh>
    <rPh sb="2" eb="3">
      <t>オカ</t>
    </rPh>
    <rPh sb="3" eb="5">
      <t>ガクエン</t>
    </rPh>
    <phoneticPr fontId="2"/>
  </si>
  <si>
    <t>　県立但馬技術大学校</t>
    <rPh sb="1" eb="3">
      <t>ケンリツ</t>
    </rPh>
    <rPh sb="3" eb="5">
      <t>タジマ</t>
    </rPh>
    <rPh sb="5" eb="7">
      <t>ギジュツ</t>
    </rPh>
    <rPh sb="7" eb="10">
      <t>ダイガッコウ</t>
    </rPh>
    <phoneticPr fontId="2"/>
  </si>
  <si>
    <t>　ビジネス専門学校キャリアカレッジ但馬</t>
    <rPh sb="5" eb="7">
      <t>センモン</t>
    </rPh>
    <rPh sb="7" eb="9">
      <t>ガッコウ</t>
    </rPh>
    <rPh sb="17" eb="19">
      <t>タジマ</t>
    </rPh>
    <phoneticPr fontId="2"/>
  </si>
  <si>
    <t>　吉田綜合技芸学院</t>
    <rPh sb="1" eb="3">
      <t>ヨシダ</t>
    </rPh>
    <rPh sb="3" eb="5">
      <t>ソウゴウ</t>
    </rPh>
    <rPh sb="5" eb="7">
      <t>ギゲイ</t>
    </rPh>
    <rPh sb="7" eb="9">
      <t>ガクイン</t>
    </rPh>
    <phoneticPr fontId="2"/>
  </si>
  <si>
    <t>　書窓学院</t>
    <rPh sb="1" eb="2">
      <t>ショ</t>
    </rPh>
    <rPh sb="2" eb="3">
      <t>マド</t>
    </rPh>
    <rPh sb="3" eb="5">
      <t>ガクイン</t>
    </rPh>
    <phoneticPr fontId="2"/>
  </si>
  <si>
    <t>　五荘奈佐幼稚園</t>
    <rPh sb="3" eb="5">
      <t>ナサ</t>
    </rPh>
    <phoneticPr fontId="2"/>
  </si>
  <si>
    <t>　出石幼稚園</t>
    <rPh sb="1" eb="3">
      <t>イズシ</t>
    </rPh>
    <rPh sb="3" eb="6">
      <t>ヨウチエン</t>
    </rPh>
    <phoneticPr fontId="2"/>
  </si>
  <si>
    <t>　福住幼稚園</t>
    <rPh sb="1" eb="2">
      <t>フク</t>
    </rPh>
    <rPh sb="2" eb="3">
      <t>ス</t>
    </rPh>
    <rPh sb="3" eb="6">
      <t>ヨウチエン</t>
    </rPh>
    <phoneticPr fontId="2"/>
  </si>
  <si>
    <t>53-2700</t>
    <phoneticPr fontId="2"/>
  </si>
  <si>
    <t>　西保育園</t>
    <phoneticPr fontId="2"/>
  </si>
  <si>
    <t>　豊陵保育園</t>
    <phoneticPr fontId="2"/>
  </si>
  <si>
    <t>　テラスハウス保育園</t>
    <rPh sb="7" eb="10">
      <t>ホイクエン</t>
    </rPh>
    <phoneticPr fontId="2"/>
  </si>
  <si>
    <t>　八代保育園</t>
    <rPh sb="1" eb="3">
      <t>ヤシロ</t>
    </rPh>
    <rPh sb="3" eb="6">
      <t>ホイクエン</t>
    </rPh>
    <phoneticPr fontId="2"/>
  </si>
  <si>
    <t>　蓼川第二保育園</t>
    <rPh sb="1" eb="2">
      <t>タデ</t>
    </rPh>
    <rPh sb="2" eb="3">
      <t>カワ</t>
    </rPh>
    <rPh sb="3" eb="5">
      <t>ダイニ</t>
    </rPh>
    <rPh sb="5" eb="8">
      <t>ホイクエン</t>
    </rPh>
    <phoneticPr fontId="2"/>
  </si>
  <si>
    <t>　静修保育園</t>
    <rPh sb="1" eb="2">
      <t>シズ</t>
    </rPh>
    <rPh sb="2" eb="3">
      <t>シュウ</t>
    </rPh>
    <rPh sb="3" eb="6">
      <t>ホイクエン</t>
    </rPh>
    <phoneticPr fontId="2"/>
  </si>
  <si>
    <t>　出石愛育園</t>
    <rPh sb="1" eb="3">
      <t>イズシ</t>
    </rPh>
    <rPh sb="3" eb="4">
      <t>アイ</t>
    </rPh>
    <rPh sb="4" eb="5">
      <t>イク</t>
    </rPh>
    <rPh sb="5" eb="6">
      <t>エン</t>
    </rPh>
    <phoneticPr fontId="2"/>
  </si>
  <si>
    <t>　八条認定こども園</t>
    <rPh sb="1" eb="3">
      <t>ハチジョウ</t>
    </rPh>
    <rPh sb="3" eb="5">
      <t>ニンテイ</t>
    </rPh>
    <phoneticPr fontId="2"/>
  </si>
  <si>
    <t>　港認定こども園</t>
    <rPh sb="2" eb="4">
      <t>ニンテイ</t>
    </rPh>
    <phoneticPr fontId="2"/>
  </si>
  <si>
    <t>　竹野認定こども園</t>
    <rPh sb="1" eb="3">
      <t>タケノ</t>
    </rPh>
    <rPh sb="3" eb="5">
      <t>ニンテイ</t>
    </rPh>
    <rPh sb="8" eb="9">
      <t>エン</t>
    </rPh>
    <phoneticPr fontId="2"/>
  </si>
  <si>
    <t>　合橋認定こども園</t>
    <rPh sb="1" eb="2">
      <t>ア</t>
    </rPh>
    <rPh sb="2" eb="3">
      <t>ハシ</t>
    </rPh>
    <rPh sb="3" eb="5">
      <t>ニンテイ</t>
    </rPh>
    <rPh sb="8" eb="9">
      <t>エン</t>
    </rPh>
    <phoneticPr fontId="2"/>
  </si>
  <si>
    <t>　資母認定こども園</t>
    <rPh sb="1" eb="2">
      <t>シ</t>
    </rPh>
    <rPh sb="2" eb="3">
      <t>ボ</t>
    </rPh>
    <rPh sb="3" eb="5">
      <t>ニンテイ</t>
    </rPh>
    <rPh sb="8" eb="9">
      <t>エン</t>
    </rPh>
    <phoneticPr fontId="2"/>
  </si>
  <si>
    <t>　おもしろたのしみえこども園</t>
    <rPh sb="13" eb="14">
      <t>エン</t>
    </rPh>
    <phoneticPr fontId="2"/>
  </si>
  <si>
    <t>　こうのとり認定こども園</t>
    <rPh sb="6" eb="8">
      <t>ニンテイ</t>
    </rPh>
    <rPh sb="11" eb="12">
      <t>エン</t>
    </rPh>
    <phoneticPr fontId="2"/>
  </si>
  <si>
    <t>　城崎こども園</t>
    <rPh sb="1" eb="3">
      <t>キノサキ</t>
    </rPh>
    <rPh sb="6" eb="7">
      <t>エン</t>
    </rPh>
    <phoneticPr fontId="2"/>
  </si>
  <si>
    <t>　こくふこども園</t>
    <rPh sb="7" eb="8">
      <t>エン</t>
    </rPh>
    <phoneticPr fontId="2"/>
  </si>
  <si>
    <t>　みかたの森こども園</t>
    <rPh sb="5" eb="6">
      <t>モリ</t>
    </rPh>
    <rPh sb="9" eb="10">
      <t>エン</t>
    </rPh>
    <phoneticPr fontId="2"/>
  </si>
  <si>
    <t>　きよたき認定こども園</t>
    <rPh sb="5" eb="7">
      <t>ニンテイ</t>
    </rPh>
    <rPh sb="10" eb="11">
      <t>エン</t>
    </rPh>
    <phoneticPr fontId="2"/>
  </si>
  <si>
    <t>　おさかおのこども園</t>
    <rPh sb="9" eb="10">
      <t>エン</t>
    </rPh>
    <phoneticPr fontId="2"/>
  </si>
  <si>
    <t>　子育て総合センター</t>
    <rPh sb="1" eb="3">
      <t>コソダ</t>
    </rPh>
    <rPh sb="4" eb="6">
      <t>ソウゴウ</t>
    </rPh>
    <phoneticPr fontId="2"/>
  </si>
  <si>
    <t>　城崎子育てセンター</t>
    <rPh sb="1" eb="3">
      <t>キノサキ</t>
    </rPh>
    <rPh sb="3" eb="5">
      <t>コソダ</t>
    </rPh>
    <phoneticPr fontId="2"/>
  </si>
  <si>
    <t>　竹野子育てセンター</t>
    <rPh sb="1" eb="2">
      <t>タケ</t>
    </rPh>
    <rPh sb="2" eb="3">
      <t>ノ</t>
    </rPh>
    <rPh sb="3" eb="5">
      <t>コソダ</t>
    </rPh>
    <phoneticPr fontId="2"/>
  </si>
  <si>
    <t>　日高子育てセンター</t>
    <rPh sb="1" eb="3">
      <t>ヒダカ</t>
    </rPh>
    <rPh sb="3" eb="5">
      <t>コソダ</t>
    </rPh>
    <phoneticPr fontId="2"/>
  </si>
  <si>
    <t>　出石子育てセンター</t>
    <rPh sb="1" eb="3">
      <t>イズシ</t>
    </rPh>
    <rPh sb="3" eb="5">
      <t>コソダ</t>
    </rPh>
    <phoneticPr fontId="2"/>
  </si>
  <si>
    <t>　但東子育てセンター</t>
    <rPh sb="1" eb="3">
      <t>タントウ</t>
    </rPh>
    <rPh sb="3" eb="5">
      <t>コソダ</t>
    </rPh>
    <phoneticPr fontId="2"/>
  </si>
  <si>
    <t>　市立コウノトリ文化館</t>
    <rPh sb="1" eb="3">
      <t>シリツ</t>
    </rPh>
    <rPh sb="8" eb="10">
      <t>ブンカ</t>
    </rPh>
    <rPh sb="10" eb="11">
      <t>カン</t>
    </rPh>
    <phoneticPr fontId="2"/>
  </si>
  <si>
    <t>　市立ハチゴロウの戸島湿地</t>
    <rPh sb="1" eb="3">
      <t>シリツ</t>
    </rPh>
    <rPh sb="9" eb="11">
      <t>トシマ</t>
    </rPh>
    <rPh sb="11" eb="13">
      <t>シッチ</t>
    </rPh>
    <phoneticPr fontId="2"/>
  </si>
  <si>
    <t>　市立加陽水辺公園交流館</t>
    <rPh sb="1" eb="3">
      <t>シリツ</t>
    </rPh>
    <rPh sb="3" eb="4">
      <t>カ</t>
    </rPh>
    <rPh sb="4" eb="5">
      <t>ヨウ</t>
    </rPh>
    <rPh sb="5" eb="7">
      <t>ミズベ</t>
    </rPh>
    <rPh sb="7" eb="9">
      <t>コウエン</t>
    </rPh>
    <rPh sb="9" eb="11">
      <t>コウリュウ</t>
    </rPh>
    <rPh sb="11" eb="12">
      <t>カン</t>
    </rPh>
    <phoneticPr fontId="2"/>
  </si>
  <si>
    <t>　県立円山川公苑</t>
    <rPh sb="1" eb="3">
      <t>ケンリツ</t>
    </rPh>
    <rPh sb="3" eb="5">
      <t>マルヤマ</t>
    </rPh>
    <rPh sb="5" eb="6">
      <t>ガワ</t>
    </rPh>
    <rPh sb="6" eb="8">
      <t>コウエン</t>
    </rPh>
    <phoneticPr fontId="2"/>
  </si>
  <si>
    <t>　城崎文芸館</t>
    <rPh sb="1" eb="3">
      <t>キノサキ</t>
    </rPh>
    <rPh sb="3" eb="5">
      <t>ブンゲイ</t>
    </rPh>
    <rPh sb="5" eb="6">
      <t>カン</t>
    </rPh>
    <phoneticPr fontId="2"/>
  </si>
  <si>
    <t>　城崎美術館</t>
    <rPh sb="1" eb="3">
      <t>キノサキ</t>
    </rPh>
    <rPh sb="3" eb="6">
      <t>ビジュツカン</t>
    </rPh>
    <phoneticPr fontId="2"/>
  </si>
  <si>
    <t>　城崎麦わら細工伝承館</t>
    <rPh sb="1" eb="3">
      <t>キノサキ</t>
    </rPh>
    <rPh sb="3" eb="4">
      <t>ムギ</t>
    </rPh>
    <rPh sb="6" eb="8">
      <t>サイク</t>
    </rPh>
    <rPh sb="8" eb="10">
      <t>デンショウ</t>
    </rPh>
    <rPh sb="10" eb="11">
      <t>カン</t>
    </rPh>
    <phoneticPr fontId="2"/>
  </si>
  <si>
    <t>　竹野スノーケルセンター</t>
    <rPh sb="1" eb="3">
      <t>タケノ</t>
    </rPh>
    <phoneticPr fontId="2"/>
  </si>
  <si>
    <t>　植村直己冒険館</t>
    <rPh sb="1" eb="3">
      <t>ウエムラ</t>
    </rPh>
    <rPh sb="3" eb="5">
      <t>ナオミ</t>
    </rPh>
    <rPh sb="5" eb="7">
      <t>ボウケン</t>
    </rPh>
    <rPh sb="7" eb="8">
      <t>カン</t>
    </rPh>
    <phoneticPr fontId="2"/>
  </si>
  <si>
    <t>　出石史料館</t>
    <rPh sb="1" eb="3">
      <t>イズシ</t>
    </rPh>
    <rPh sb="3" eb="4">
      <t>シ</t>
    </rPh>
    <rPh sb="4" eb="5">
      <t>リョウ</t>
    </rPh>
    <rPh sb="5" eb="6">
      <t>カン</t>
    </rPh>
    <phoneticPr fontId="2"/>
  </si>
  <si>
    <t>　出石明治館</t>
    <rPh sb="1" eb="3">
      <t>イズシ</t>
    </rPh>
    <rPh sb="3" eb="5">
      <t>メイジ</t>
    </rPh>
    <rPh sb="5" eb="6">
      <t>カン</t>
    </rPh>
    <phoneticPr fontId="2"/>
  </si>
  <si>
    <t>　出石家老屋敷</t>
    <rPh sb="1" eb="3">
      <t>イズシ</t>
    </rPh>
    <rPh sb="3" eb="5">
      <t>カロウ</t>
    </rPh>
    <rPh sb="5" eb="7">
      <t>ヤシキ</t>
    </rPh>
    <phoneticPr fontId="2"/>
  </si>
  <si>
    <t>　出石歴史文化交流館</t>
    <rPh sb="3" eb="5">
      <t>レキシ</t>
    </rPh>
    <rPh sb="5" eb="7">
      <t>ブンカ</t>
    </rPh>
    <rPh sb="7" eb="9">
      <t>コウリュウ</t>
    </rPh>
    <rPh sb="9" eb="10">
      <t>カン</t>
    </rPh>
    <phoneticPr fontId="2"/>
  </si>
  <si>
    <t>　出石加藤弘之生家</t>
    <rPh sb="1" eb="3">
      <t>イデイシ</t>
    </rPh>
    <rPh sb="3" eb="5">
      <t>カトウ</t>
    </rPh>
    <rPh sb="5" eb="7">
      <t>ヒロユキ</t>
    </rPh>
    <rPh sb="7" eb="9">
      <t>セイカ</t>
    </rPh>
    <phoneticPr fontId="2"/>
  </si>
  <si>
    <t>　いずし古代学習館</t>
    <rPh sb="4" eb="6">
      <t>コダイ</t>
    </rPh>
    <rPh sb="6" eb="8">
      <t>ガクシュウ</t>
    </rPh>
    <rPh sb="8" eb="9">
      <t>カン</t>
    </rPh>
    <phoneticPr fontId="2"/>
  </si>
  <si>
    <t>　出石永楽館</t>
    <rPh sb="1" eb="3">
      <t>イデイシ</t>
    </rPh>
    <rPh sb="3" eb="5">
      <t>エイラク</t>
    </rPh>
    <rPh sb="5" eb="6">
      <t>カン</t>
    </rPh>
    <phoneticPr fontId="2"/>
  </si>
  <si>
    <t>　日本・モンゴル民族博物館</t>
    <rPh sb="1" eb="3">
      <t>ニホン</t>
    </rPh>
    <rPh sb="8" eb="10">
      <t>ミンゾク</t>
    </rPh>
    <rPh sb="10" eb="13">
      <t>ハクブツカン</t>
    </rPh>
    <phoneticPr fontId="2"/>
  </si>
  <si>
    <t>　東井義雄記念館</t>
    <rPh sb="1" eb="3">
      <t>ヒガシイ</t>
    </rPh>
    <rPh sb="3" eb="5">
      <t>ヨシオ</t>
    </rPh>
    <rPh sb="5" eb="8">
      <t>キネンカン</t>
    </rPh>
    <phoneticPr fontId="2"/>
  </si>
  <si>
    <t>　豊岡市民会館</t>
    <rPh sb="1" eb="3">
      <t>トヨオカ</t>
    </rPh>
    <rPh sb="3" eb="5">
      <t>シミン</t>
    </rPh>
    <rPh sb="5" eb="7">
      <t>カイカン</t>
    </rPh>
    <phoneticPr fontId="2"/>
  </si>
  <si>
    <t>　豊岡市民プラザ</t>
    <rPh sb="1" eb="3">
      <t>トヨオカ</t>
    </rPh>
    <rPh sb="3" eb="5">
      <t>シミン</t>
    </rPh>
    <phoneticPr fontId="2"/>
  </si>
  <si>
    <t>　城崎国際アートセンター</t>
    <rPh sb="3" eb="5">
      <t>コクサイ</t>
    </rPh>
    <phoneticPr fontId="2"/>
  </si>
  <si>
    <t>　出石市民ホール</t>
    <rPh sb="1" eb="3">
      <t>イズシ</t>
    </rPh>
    <rPh sb="3" eb="5">
      <t>シミン</t>
    </rPh>
    <phoneticPr fontId="2"/>
  </si>
  <si>
    <t>　但東市民センター</t>
    <rPh sb="1" eb="3">
      <t>タントウ</t>
    </rPh>
    <rPh sb="3" eb="5">
      <t>シミン</t>
    </rPh>
    <phoneticPr fontId="2"/>
  </si>
  <si>
    <t>54-1000</t>
    <phoneticPr fontId="2"/>
  </si>
  <si>
    <t>　市民体育館</t>
    <rPh sb="1" eb="3">
      <t>シミン</t>
    </rPh>
    <rPh sb="3" eb="6">
      <t>タイイクカン</t>
    </rPh>
    <phoneticPr fontId="2"/>
  </si>
  <si>
    <t>　総合体育館</t>
    <rPh sb="1" eb="3">
      <t>ソウゴウ</t>
    </rPh>
    <rPh sb="3" eb="6">
      <t>タイイクカン</t>
    </rPh>
    <phoneticPr fontId="2"/>
  </si>
  <si>
    <t>　奈佐森林公園</t>
    <rPh sb="1" eb="2">
      <t>ナ</t>
    </rPh>
    <rPh sb="2" eb="3">
      <t>サ</t>
    </rPh>
    <rPh sb="3" eb="7">
      <t>シンリンコウエン</t>
    </rPh>
    <phoneticPr fontId="2"/>
  </si>
  <si>
    <t>　竹野Ｂ＆Ｇ海洋センター</t>
    <rPh sb="1" eb="2">
      <t>タケ</t>
    </rPh>
    <rPh sb="2" eb="3">
      <t>ノ</t>
    </rPh>
    <rPh sb="6" eb="8">
      <t>カイヨウ</t>
    </rPh>
    <phoneticPr fontId="2"/>
  </si>
  <si>
    <t>　日高文化体育館</t>
    <rPh sb="1" eb="3">
      <t>ヒダカ</t>
    </rPh>
    <rPh sb="3" eb="5">
      <t>ブンカ</t>
    </rPh>
    <rPh sb="5" eb="8">
      <t>タイイクカン</t>
    </rPh>
    <phoneticPr fontId="2"/>
  </si>
  <si>
    <t>　中竹野ふるさと館</t>
    <rPh sb="1" eb="2">
      <t>ナカ</t>
    </rPh>
    <rPh sb="2" eb="3">
      <t>タケ</t>
    </rPh>
    <rPh sb="3" eb="4">
      <t>ノ</t>
    </rPh>
    <rPh sb="8" eb="9">
      <t>カン</t>
    </rPh>
    <phoneticPr fontId="2"/>
  </si>
  <si>
    <t>　神鍋高原体育館</t>
    <rPh sb="1" eb="2">
      <t>カミ</t>
    </rPh>
    <rPh sb="2" eb="3">
      <t>ナベ</t>
    </rPh>
    <rPh sb="3" eb="5">
      <t>コウゲン</t>
    </rPh>
    <rPh sb="5" eb="8">
      <t>タイイクカン</t>
    </rPh>
    <phoneticPr fontId="2"/>
  </si>
  <si>
    <t>　出石Ｂ＆Ｇ海洋センター</t>
    <rPh sb="1" eb="3">
      <t>イズシ</t>
    </rPh>
    <rPh sb="6" eb="8">
      <t>カイヨウ</t>
    </rPh>
    <phoneticPr fontId="2"/>
  </si>
  <si>
    <t>　但東中央体育館</t>
    <rPh sb="1" eb="3">
      <t>タントウ</t>
    </rPh>
    <rPh sb="3" eb="5">
      <t>チュウオウ</t>
    </rPh>
    <rPh sb="5" eb="8">
      <t>タイイクカン</t>
    </rPh>
    <phoneticPr fontId="2"/>
  </si>
  <si>
    <t>　資母体育館</t>
    <rPh sb="1" eb="2">
      <t>シ</t>
    </rPh>
    <rPh sb="2" eb="3">
      <t>ボ</t>
    </rPh>
    <rPh sb="3" eb="6">
      <t>タイイクカン</t>
    </rPh>
    <phoneticPr fontId="2"/>
  </si>
  <si>
    <t>　豊岡総合スポーツセンター</t>
    <rPh sb="1" eb="3">
      <t>トヨオカ</t>
    </rPh>
    <rPh sb="3" eb="5">
      <t>ソウゴウ</t>
    </rPh>
    <phoneticPr fontId="2"/>
  </si>
  <si>
    <t>下鶴井950</t>
    <rPh sb="1" eb="2">
      <t>ツル</t>
    </rPh>
    <phoneticPr fontId="2"/>
  </si>
  <si>
    <t>　玄武洞スポーツ公園</t>
    <rPh sb="1" eb="4">
      <t>ゲンブドウ</t>
    </rPh>
    <rPh sb="8" eb="10">
      <t>コウエン</t>
    </rPh>
    <phoneticPr fontId="2"/>
  </si>
  <si>
    <t>　神美台スポーツ公園</t>
    <rPh sb="1" eb="4">
      <t>カミヨシダイ</t>
    </rPh>
    <rPh sb="8" eb="10">
      <t>コウエン</t>
    </rPh>
    <phoneticPr fontId="2"/>
  </si>
  <si>
    <t>　城崎スポーツ広場</t>
    <rPh sb="1" eb="3">
      <t>キノサキ</t>
    </rPh>
    <rPh sb="7" eb="9">
      <t>ヒロバ</t>
    </rPh>
    <phoneticPr fontId="2"/>
  </si>
  <si>
    <t>　菊屋島運動公園</t>
    <rPh sb="1" eb="2">
      <t>キク</t>
    </rPh>
    <rPh sb="2" eb="4">
      <t>ヤシマ</t>
    </rPh>
    <rPh sb="4" eb="8">
      <t>ウンドウコウエン</t>
    </rPh>
    <phoneticPr fontId="2"/>
  </si>
  <si>
    <t>　竹野中央公園</t>
    <rPh sb="1" eb="3">
      <t>タケノ</t>
    </rPh>
    <rPh sb="3" eb="7">
      <t>チュウオウコウエン</t>
    </rPh>
    <phoneticPr fontId="2"/>
  </si>
  <si>
    <t>　竹野多目的屋内運動広場</t>
    <rPh sb="1" eb="3">
      <t>タケノ</t>
    </rPh>
    <rPh sb="3" eb="6">
      <t>タモクテキ</t>
    </rPh>
    <rPh sb="6" eb="8">
      <t>オクナイ</t>
    </rPh>
    <rPh sb="8" eb="10">
      <t>ウンドウ</t>
    </rPh>
    <rPh sb="10" eb="12">
      <t>ヒロバ</t>
    </rPh>
    <phoneticPr fontId="2"/>
  </si>
  <si>
    <t>　植村直己記念スポーツ公園</t>
    <rPh sb="1" eb="3">
      <t>ウエムラ</t>
    </rPh>
    <rPh sb="3" eb="5">
      <t>ナオミ</t>
    </rPh>
    <rPh sb="5" eb="7">
      <t>キネン</t>
    </rPh>
    <rPh sb="11" eb="13">
      <t>コウエン</t>
    </rPh>
    <phoneticPr fontId="2"/>
  </si>
  <si>
    <t>　神鍋野外スポーツ公園</t>
    <rPh sb="1" eb="2">
      <t>カミ</t>
    </rPh>
    <rPh sb="2" eb="3">
      <t>ナベ</t>
    </rPh>
    <rPh sb="3" eb="5">
      <t>ヤガイ</t>
    </rPh>
    <rPh sb="9" eb="11">
      <t>コウエン</t>
    </rPh>
    <phoneticPr fontId="2"/>
  </si>
  <si>
    <t>　出石多目的屋内運動場</t>
    <rPh sb="1" eb="3">
      <t>イズシ</t>
    </rPh>
    <rPh sb="3" eb="6">
      <t>タモクテキ</t>
    </rPh>
    <rPh sb="6" eb="8">
      <t>オクナイ</t>
    </rPh>
    <rPh sb="8" eb="11">
      <t>ウンドウジョウ</t>
    </rPh>
    <phoneticPr fontId="2"/>
  </si>
  <si>
    <t>　出石総合スポーツセンター</t>
    <rPh sb="1" eb="3">
      <t>イズシ</t>
    </rPh>
    <rPh sb="3" eb="5">
      <t>ソウゴウ</t>
    </rPh>
    <phoneticPr fontId="2"/>
  </si>
  <si>
    <t>　但東スポーツ公園</t>
    <rPh sb="1" eb="3">
      <t>タントウ</t>
    </rPh>
    <rPh sb="7" eb="9">
      <t>コウエン</t>
    </rPh>
    <phoneticPr fontId="2"/>
  </si>
  <si>
    <t>　但東健康増進センター（たんとうシルクドーム）</t>
    <rPh sb="1" eb="3">
      <t>タントウ</t>
    </rPh>
    <rPh sb="3" eb="5">
      <t>ケンコウ</t>
    </rPh>
    <rPh sb="5" eb="7">
      <t>ゾウシン</t>
    </rPh>
    <phoneticPr fontId="2"/>
  </si>
  <si>
    <t>　竹野子ども体験村</t>
    <rPh sb="1" eb="3">
      <t>タケノ</t>
    </rPh>
    <rPh sb="3" eb="4">
      <t>コ</t>
    </rPh>
    <rPh sb="6" eb="8">
      <t>タイケン</t>
    </rPh>
    <rPh sb="8" eb="9">
      <t>ムラ</t>
    </rPh>
    <phoneticPr fontId="2"/>
  </si>
  <si>
    <t>　城崎ボートセンター</t>
    <rPh sb="1" eb="3">
      <t>キノサキ</t>
    </rPh>
    <phoneticPr fontId="2"/>
  </si>
  <si>
    <t>　竹野Ｂ＆Ｇ海洋センター（プール）</t>
    <rPh sb="1" eb="2">
      <t>タケ</t>
    </rPh>
    <rPh sb="2" eb="3">
      <t>ノ</t>
    </rPh>
    <rPh sb="6" eb="8">
      <t>カイヨウ</t>
    </rPh>
    <phoneticPr fontId="2"/>
  </si>
  <si>
    <t>　日高東部健康福祉センター（温水プールなど）</t>
    <rPh sb="1" eb="3">
      <t>ヒダカ</t>
    </rPh>
    <rPh sb="3" eb="5">
      <t>トウブ</t>
    </rPh>
    <rPh sb="5" eb="7">
      <t>ケンコウ</t>
    </rPh>
    <rPh sb="7" eb="9">
      <t>フクシ</t>
    </rPh>
    <rPh sb="14" eb="16">
      <t>オンスイ</t>
    </rPh>
    <phoneticPr fontId="2"/>
  </si>
  <si>
    <t>　出石Ｂ＆Ｇ海洋センター（温水プール）</t>
    <rPh sb="1" eb="3">
      <t>イズシ</t>
    </rPh>
    <rPh sb="6" eb="8">
      <t>カイヨウ</t>
    </rPh>
    <rPh sb="13" eb="15">
      <t>オンスイ</t>
    </rPh>
    <phoneticPr fontId="2"/>
  </si>
  <si>
    <t>　神鍋高原キャンプ場</t>
    <rPh sb="1" eb="2">
      <t>カミ</t>
    </rPh>
    <rPh sb="2" eb="3">
      <t>ナベ</t>
    </rPh>
    <rPh sb="3" eb="5">
      <t>コウゲン</t>
    </rPh>
    <rPh sb="9" eb="10">
      <t>ジョウ</t>
    </rPh>
    <phoneticPr fontId="2"/>
  </si>
  <si>
    <t>　神鍋山周遊公園</t>
    <rPh sb="1" eb="2">
      <t>カミ</t>
    </rPh>
    <rPh sb="2" eb="4">
      <t>ナベヤマ</t>
    </rPh>
    <rPh sb="4" eb="6">
      <t>シュウユウ</t>
    </rPh>
    <rPh sb="6" eb="8">
      <t>コウエン</t>
    </rPh>
    <phoneticPr fontId="2"/>
  </si>
  <si>
    <t>　湯の原温泉オートキャンプ場</t>
    <rPh sb="1" eb="2">
      <t>ユ</t>
    </rPh>
    <rPh sb="3" eb="4">
      <t>ハラ</t>
    </rPh>
    <rPh sb="4" eb="6">
      <t>オンセン</t>
    </rPh>
    <rPh sb="13" eb="14">
      <t>バ</t>
    </rPh>
    <phoneticPr fontId="2"/>
  </si>
  <si>
    <t>　道の駅「神鍋高原」</t>
    <rPh sb="1" eb="2">
      <t>ミチ</t>
    </rPh>
    <rPh sb="3" eb="4">
      <t>エキ</t>
    </rPh>
    <rPh sb="5" eb="6">
      <t>カミ</t>
    </rPh>
    <rPh sb="6" eb="7">
      <t>ナベ</t>
    </rPh>
    <rPh sb="7" eb="9">
      <t>コウゲン</t>
    </rPh>
    <phoneticPr fontId="2"/>
  </si>
  <si>
    <t>　コウノトリ本舗</t>
    <rPh sb="6" eb="8">
      <t>ホンポ</t>
    </rPh>
    <phoneticPr fontId="2"/>
  </si>
  <si>
    <t>　但東シルク温泉やまびこ</t>
    <rPh sb="1" eb="3">
      <t>タントウ</t>
    </rPh>
    <rPh sb="6" eb="8">
      <t>オンセン</t>
    </rPh>
    <phoneticPr fontId="2"/>
  </si>
  <si>
    <t>　豊岡1925</t>
    <rPh sb="1" eb="3">
      <t>トヨオカ</t>
    </rPh>
    <phoneticPr fontId="2"/>
  </si>
  <si>
    <t>　トヨオカカバンアルチザンアベニュー</t>
    <phoneticPr fontId="2"/>
  </si>
  <si>
    <t>　まちなかステーション</t>
    <phoneticPr fontId="2"/>
  </si>
  <si>
    <t>　一の湯（城崎温泉外湯）</t>
    <rPh sb="1" eb="2">
      <t>イチ</t>
    </rPh>
    <rPh sb="3" eb="4">
      <t>ユ</t>
    </rPh>
    <rPh sb="5" eb="7">
      <t>キノサキ</t>
    </rPh>
    <rPh sb="7" eb="9">
      <t>オンセン</t>
    </rPh>
    <rPh sb="9" eb="11">
      <t>ソトユ</t>
    </rPh>
    <phoneticPr fontId="2"/>
  </si>
  <si>
    <t>　地蔵湯（城崎温泉外湯）</t>
    <rPh sb="1" eb="3">
      <t>ジゾウ</t>
    </rPh>
    <rPh sb="3" eb="4">
      <t>ユ</t>
    </rPh>
    <rPh sb="5" eb="7">
      <t>キノサキ</t>
    </rPh>
    <rPh sb="7" eb="9">
      <t>オンセン</t>
    </rPh>
    <rPh sb="9" eb="11">
      <t>ソトユ</t>
    </rPh>
    <phoneticPr fontId="2"/>
  </si>
  <si>
    <t>　御所の湯（城崎温泉外湯）</t>
    <rPh sb="1" eb="3">
      <t>ゴショ</t>
    </rPh>
    <rPh sb="4" eb="5">
      <t>ユ</t>
    </rPh>
    <rPh sb="6" eb="8">
      <t>キノサキ</t>
    </rPh>
    <rPh sb="8" eb="10">
      <t>オンセン</t>
    </rPh>
    <rPh sb="10" eb="12">
      <t>ソトユ</t>
    </rPh>
    <phoneticPr fontId="2"/>
  </si>
  <si>
    <t>　まんだら湯（城崎温泉外湯）</t>
    <rPh sb="5" eb="6">
      <t>ユ</t>
    </rPh>
    <rPh sb="7" eb="9">
      <t>キノサキ</t>
    </rPh>
    <rPh sb="9" eb="11">
      <t>オンセン</t>
    </rPh>
    <rPh sb="11" eb="13">
      <t>ソトユ</t>
    </rPh>
    <phoneticPr fontId="2"/>
  </si>
  <si>
    <t>　柳湯（城崎温泉外湯）</t>
    <rPh sb="1" eb="2">
      <t>ヤナギ</t>
    </rPh>
    <rPh sb="2" eb="3">
      <t>ユ</t>
    </rPh>
    <rPh sb="4" eb="6">
      <t>キノサキ</t>
    </rPh>
    <rPh sb="6" eb="8">
      <t>オンセン</t>
    </rPh>
    <rPh sb="8" eb="10">
      <t>ソトユ</t>
    </rPh>
    <phoneticPr fontId="2"/>
  </si>
  <si>
    <t>　鴻の湯（城崎温泉外湯）</t>
    <rPh sb="1" eb="2">
      <t>コウ</t>
    </rPh>
    <rPh sb="3" eb="4">
      <t>ユ</t>
    </rPh>
    <rPh sb="5" eb="7">
      <t>キノサキ</t>
    </rPh>
    <rPh sb="7" eb="9">
      <t>オンセン</t>
    </rPh>
    <rPh sb="9" eb="11">
      <t>ソトユ</t>
    </rPh>
    <phoneticPr fontId="2"/>
  </si>
  <si>
    <t>　竹野温泉「誕生の湯」（竹野北前館）</t>
    <rPh sb="1" eb="2">
      <t>タケ</t>
    </rPh>
    <rPh sb="2" eb="3">
      <t>ノ</t>
    </rPh>
    <rPh sb="3" eb="5">
      <t>オンセン</t>
    </rPh>
    <rPh sb="6" eb="8">
      <t>タンジョウ</t>
    </rPh>
    <rPh sb="9" eb="10">
      <t>ユ</t>
    </rPh>
    <rPh sb="12" eb="14">
      <t>タケノ</t>
    </rPh>
    <rPh sb="14" eb="15">
      <t>キタ</t>
    </rPh>
    <rPh sb="15" eb="16">
      <t>マエ</t>
    </rPh>
    <rPh sb="16" eb="17">
      <t>カン</t>
    </rPh>
    <phoneticPr fontId="2"/>
  </si>
  <si>
    <t>　神鍋温泉ゆとろぎ</t>
    <rPh sb="1" eb="3">
      <t>カミナベ</t>
    </rPh>
    <rPh sb="3" eb="5">
      <t>オンセン</t>
    </rPh>
    <phoneticPr fontId="2"/>
  </si>
  <si>
    <t>　湯の原温泉オートキャンプ場「湯の原館」</t>
    <rPh sb="1" eb="2">
      <t>ユ</t>
    </rPh>
    <rPh sb="3" eb="4">
      <t>ハラ</t>
    </rPh>
    <rPh sb="4" eb="6">
      <t>オンセン</t>
    </rPh>
    <rPh sb="13" eb="14">
      <t>ジョウ</t>
    </rPh>
    <rPh sb="15" eb="16">
      <t>ユ</t>
    </rPh>
    <rPh sb="17" eb="18">
      <t>ハラ</t>
    </rPh>
    <rPh sb="18" eb="19">
      <t>カン</t>
    </rPh>
    <phoneticPr fontId="2"/>
  </si>
  <si>
    <t>　但東シルク温泉館</t>
    <rPh sb="1" eb="3">
      <t>タントウ</t>
    </rPh>
    <rPh sb="6" eb="8">
      <t>オンセン</t>
    </rPh>
    <rPh sb="8" eb="9">
      <t>カン</t>
    </rPh>
    <phoneticPr fontId="2"/>
  </si>
  <si>
    <t>　公立豊岡病院</t>
    <rPh sb="1" eb="3">
      <t>コウリツ</t>
    </rPh>
    <rPh sb="3" eb="5">
      <t>トヨオカ</t>
    </rPh>
    <rPh sb="5" eb="7">
      <t>ビョウイン</t>
    </rPh>
    <phoneticPr fontId="2"/>
  </si>
  <si>
    <t>　公立豊岡病院日高医療センター</t>
    <rPh sb="1" eb="3">
      <t>コウリツ</t>
    </rPh>
    <rPh sb="3" eb="5">
      <t>トヨオカ</t>
    </rPh>
    <rPh sb="5" eb="7">
      <t>ビョウイン</t>
    </rPh>
    <rPh sb="7" eb="9">
      <t>ヒダカ</t>
    </rPh>
    <rPh sb="9" eb="11">
      <t>イリョウ</t>
    </rPh>
    <phoneticPr fontId="2"/>
  </si>
  <si>
    <t>　公立豊岡病院出石医療センター</t>
    <rPh sb="1" eb="3">
      <t>コウリツ</t>
    </rPh>
    <rPh sb="3" eb="5">
      <t>トヨオカ</t>
    </rPh>
    <rPh sb="5" eb="7">
      <t>ビョウイン</t>
    </rPh>
    <rPh sb="7" eb="9">
      <t>イズシ</t>
    </rPh>
    <rPh sb="9" eb="11">
      <t>イリョウ</t>
    </rPh>
    <phoneticPr fontId="2"/>
  </si>
  <si>
    <t>　豊岡市立休日急病診療所</t>
    <rPh sb="1" eb="4">
      <t>トヨオカシ</t>
    </rPh>
    <rPh sb="4" eb="5">
      <t>リツ</t>
    </rPh>
    <rPh sb="5" eb="7">
      <t>キュウジツ</t>
    </rPh>
    <rPh sb="7" eb="9">
      <t>キュウビョウ</t>
    </rPh>
    <rPh sb="9" eb="12">
      <t>シンリョウジョ</t>
    </rPh>
    <phoneticPr fontId="2"/>
  </si>
  <si>
    <t>　森本診療所</t>
    <rPh sb="1" eb="3">
      <t>モリモト</t>
    </rPh>
    <rPh sb="3" eb="6">
      <t>シンリョウジョ</t>
    </rPh>
    <phoneticPr fontId="2"/>
  </si>
  <si>
    <t>　神鍋診療所</t>
    <rPh sb="1" eb="2">
      <t>カミ</t>
    </rPh>
    <rPh sb="2" eb="3">
      <t>ナベ</t>
    </rPh>
    <rPh sb="3" eb="6">
      <t>シンリョウジョ</t>
    </rPh>
    <phoneticPr fontId="2"/>
  </si>
  <si>
    <t>　高橋診療所</t>
    <rPh sb="1" eb="3">
      <t>タカハシ</t>
    </rPh>
    <rPh sb="3" eb="6">
      <t>シンリョウジョ</t>
    </rPh>
    <phoneticPr fontId="2"/>
  </si>
  <si>
    <t>　資母診療所</t>
    <rPh sb="1" eb="2">
      <t>シ</t>
    </rPh>
    <rPh sb="2" eb="3">
      <t>ボ</t>
    </rPh>
    <rPh sb="3" eb="6">
      <t>シンリョウジョ</t>
    </rPh>
    <phoneticPr fontId="2"/>
  </si>
  <si>
    <t>　合橋診療所</t>
    <rPh sb="1" eb="2">
      <t>ア</t>
    </rPh>
    <rPh sb="2" eb="3">
      <t>ハシ</t>
    </rPh>
    <rPh sb="3" eb="5">
      <t>シンリョウ</t>
    </rPh>
    <rPh sb="5" eb="6">
      <t>ショ</t>
    </rPh>
    <phoneticPr fontId="2"/>
  </si>
  <si>
    <t>　但東歯科診療所</t>
    <rPh sb="1" eb="3">
      <t>タントウ</t>
    </rPh>
    <rPh sb="3" eb="5">
      <t>シカ</t>
    </rPh>
    <rPh sb="5" eb="8">
      <t>シンリョウショ</t>
    </rPh>
    <phoneticPr fontId="2"/>
  </si>
  <si>
    <t>但東町出合150</t>
    <rPh sb="0" eb="3">
      <t>タントウチョウ</t>
    </rPh>
    <rPh sb="3" eb="5">
      <t>デアイ</t>
    </rPh>
    <phoneticPr fontId="2"/>
  </si>
  <si>
    <t>20-8225</t>
    <phoneticPr fontId="2"/>
  </si>
  <si>
    <t>　豊岡市福祉事務所</t>
    <rPh sb="1" eb="3">
      <t>トヨオカ</t>
    </rPh>
    <rPh sb="3" eb="4">
      <t>シ</t>
    </rPh>
    <rPh sb="4" eb="6">
      <t>フクシ</t>
    </rPh>
    <rPh sb="6" eb="8">
      <t>ジム</t>
    </rPh>
    <rPh sb="8" eb="9">
      <t>ショ</t>
    </rPh>
    <phoneticPr fontId="2"/>
  </si>
  <si>
    <t>　豊岡市社会福祉協議会</t>
    <phoneticPr fontId="2"/>
  </si>
  <si>
    <t>　豊岡市社会福祉協議会豊岡本所</t>
    <rPh sb="11" eb="13">
      <t>トヨオカ</t>
    </rPh>
    <rPh sb="13" eb="15">
      <t>ホンショ</t>
    </rPh>
    <phoneticPr fontId="2"/>
  </si>
  <si>
    <t>　豊岡市社会福祉協議会城崎支所</t>
    <rPh sb="11" eb="13">
      <t>キノサキ</t>
    </rPh>
    <phoneticPr fontId="2"/>
  </si>
  <si>
    <t>　豊岡市社会福祉協議会竹野支所</t>
    <rPh sb="11" eb="12">
      <t>タケ</t>
    </rPh>
    <rPh sb="12" eb="13">
      <t>ノ</t>
    </rPh>
    <phoneticPr fontId="2"/>
  </si>
  <si>
    <t>　豊岡市社会福祉協議会日高支所</t>
    <rPh sb="11" eb="13">
      <t>ヒダカ</t>
    </rPh>
    <phoneticPr fontId="2"/>
  </si>
  <si>
    <t>　豊岡市社会福祉協議会出石支所</t>
    <rPh sb="11" eb="13">
      <t>イズシ</t>
    </rPh>
    <phoneticPr fontId="2"/>
  </si>
  <si>
    <t>　豊岡市社会福祉協議会但東支所</t>
    <rPh sb="11" eb="13">
      <t>タントウ</t>
    </rPh>
    <phoneticPr fontId="2"/>
  </si>
  <si>
    <t>　豊岡市シルバー人材センター</t>
    <rPh sb="1" eb="4">
      <t>トヨオカシ</t>
    </rPh>
    <phoneticPr fontId="2"/>
  </si>
  <si>
    <t>　豊岡健康福祉センター</t>
    <rPh sb="1" eb="3">
      <t>トヨオカ</t>
    </rPh>
    <rPh sb="3" eb="5">
      <t>ケンコウ</t>
    </rPh>
    <rPh sb="5" eb="7">
      <t>フクシ</t>
    </rPh>
    <phoneticPr fontId="2"/>
  </si>
  <si>
    <t>　城崎健康福祉センター</t>
    <rPh sb="1" eb="3">
      <t>キノサキ</t>
    </rPh>
    <rPh sb="3" eb="5">
      <t>ケンコウ</t>
    </rPh>
    <rPh sb="5" eb="7">
      <t>フクシ</t>
    </rPh>
    <phoneticPr fontId="2"/>
  </si>
  <si>
    <t>　竹野健康福祉センター</t>
    <rPh sb="1" eb="3">
      <t>タケノ</t>
    </rPh>
    <rPh sb="3" eb="5">
      <t>ケンコウ</t>
    </rPh>
    <rPh sb="5" eb="7">
      <t>フクシ</t>
    </rPh>
    <phoneticPr fontId="2"/>
  </si>
  <si>
    <t>　日高健康福祉センター</t>
    <rPh sb="1" eb="3">
      <t>ヒダカ</t>
    </rPh>
    <rPh sb="3" eb="5">
      <t>ケンコウ</t>
    </rPh>
    <rPh sb="5" eb="7">
      <t>フクシ</t>
    </rPh>
    <phoneticPr fontId="2"/>
  </si>
  <si>
    <t>　日高東部健康福祉センター</t>
    <rPh sb="1" eb="3">
      <t>ヒダカ</t>
    </rPh>
    <rPh sb="3" eb="5">
      <t>トウブ</t>
    </rPh>
    <rPh sb="5" eb="7">
      <t>ケンコウ</t>
    </rPh>
    <rPh sb="7" eb="9">
      <t>フクシ</t>
    </rPh>
    <phoneticPr fontId="2"/>
  </si>
  <si>
    <t>　出石健康福祉センター</t>
    <rPh sb="1" eb="3">
      <t>イズシ</t>
    </rPh>
    <rPh sb="3" eb="5">
      <t>ケンコウ</t>
    </rPh>
    <rPh sb="5" eb="7">
      <t>フクシ</t>
    </rPh>
    <phoneticPr fontId="2"/>
  </si>
  <si>
    <t>　但東健康福祉センター</t>
    <rPh sb="1" eb="3">
      <t>タントウ</t>
    </rPh>
    <rPh sb="3" eb="5">
      <t>ケンコウ</t>
    </rPh>
    <rPh sb="5" eb="7">
      <t>フクシ</t>
    </rPh>
    <phoneticPr fontId="2"/>
  </si>
  <si>
    <t>　豊岡市保健センター</t>
    <rPh sb="1" eb="4">
      <t>トヨオカシ</t>
    </rPh>
    <rPh sb="4" eb="6">
      <t>ホケン</t>
    </rPh>
    <phoneticPr fontId="2"/>
  </si>
  <si>
    <t>　出石精和園（成人寮）</t>
    <rPh sb="1" eb="3">
      <t>イズシ</t>
    </rPh>
    <rPh sb="3" eb="4">
      <t>セイ</t>
    </rPh>
    <rPh sb="4" eb="5">
      <t>ワ</t>
    </rPh>
    <rPh sb="5" eb="6">
      <t>エン</t>
    </rPh>
    <rPh sb="7" eb="9">
      <t>セイジン</t>
    </rPh>
    <rPh sb="9" eb="10">
      <t>リョウ</t>
    </rPh>
    <phoneticPr fontId="2"/>
  </si>
  <si>
    <t>　とよおか作業所　郷・とーぷ</t>
    <rPh sb="5" eb="7">
      <t>サギョウ</t>
    </rPh>
    <rPh sb="7" eb="8">
      <t>ショ</t>
    </rPh>
    <rPh sb="9" eb="10">
      <t>ゴウ</t>
    </rPh>
    <phoneticPr fontId="2"/>
  </si>
  <si>
    <t>　とよおか作業所　愛・とーぷ</t>
    <rPh sb="5" eb="7">
      <t>サギョウ</t>
    </rPh>
    <rPh sb="7" eb="8">
      <t>ショ</t>
    </rPh>
    <rPh sb="9" eb="10">
      <t>アイ</t>
    </rPh>
    <phoneticPr fontId="2"/>
  </si>
  <si>
    <t>　とよおか作業所　なかよし園</t>
    <rPh sb="13" eb="14">
      <t>エン</t>
    </rPh>
    <phoneticPr fontId="2"/>
  </si>
  <si>
    <t>　やすら樹</t>
    <rPh sb="4" eb="5">
      <t>キ</t>
    </rPh>
    <phoneticPr fontId="2"/>
  </si>
  <si>
    <t>　長寿園</t>
    <rPh sb="1" eb="3">
      <t>チョウジュ</t>
    </rPh>
    <rPh sb="3" eb="4">
      <t>エン</t>
    </rPh>
    <phoneticPr fontId="2"/>
  </si>
  <si>
    <t>　養護老人ホームコスモス荘</t>
    <rPh sb="1" eb="3">
      <t>ヨウゴ</t>
    </rPh>
    <rPh sb="3" eb="5">
      <t>ロウジン</t>
    </rPh>
    <rPh sb="12" eb="13">
      <t>ソウ</t>
    </rPh>
    <phoneticPr fontId="2"/>
  </si>
  <si>
    <t>　養護老人ホームことぶき苑</t>
    <rPh sb="1" eb="3">
      <t>ヨウゴ</t>
    </rPh>
    <rPh sb="3" eb="5">
      <t>ロウジン</t>
    </rPh>
    <rPh sb="12" eb="13">
      <t>エン</t>
    </rPh>
    <phoneticPr fontId="2"/>
  </si>
  <si>
    <t>　特別養護老人ホームこうのとり荘</t>
    <phoneticPr fontId="2"/>
  </si>
  <si>
    <t>　特別養護老人ホームとよおかの里</t>
    <rPh sb="1" eb="3">
      <t>トクベツ</t>
    </rPh>
    <rPh sb="3" eb="5">
      <t>ヨウゴ</t>
    </rPh>
    <rPh sb="5" eb="7">
      <t>ロウジン</t>
    </rPh>
    <rPh sb="15" eb="16">
      <t>サト</t>
    </rPh>
    <phoneticPr fontId="2"/>
  </si>
  <si>
    <t>　特別養護老人ホーム楽々むら</t>
    <rPh sb="1" eb="3">
      <t>トクベツ</t>
    </rPh>
    <rPh sb="3" eb="5">
      <t>ヨウゴ</t>
    </rPh>
    <rPh sb="5" eb="7">
      <t>ロウジン</t>
    </rPh>
    <rPh sb="10" eb="12">
      <t>ラクラク</t>
    </rPh>
    <phoneticPr fontId="2"/>
  </si>
  <si>
    <t>　特別養護老人ホームはまなす苑</t>
    <rPh sb="1" eb="3">
      <t>トクベツ</t>
    </rPh>
    <rPh sb="3" eb="5">
      <t>ヨウゴ</t>
    </rPh>
    <rPh sb="5" eb="7">
      <t>ロウジン</t>
    </rPh>
    <rPh sb="14" eb="15">
      <t>エン</t>
    </rPh>
    <phoneticPr fontId="2"/>
  </si>
  <si>
    <t>　特別養護老人ホームたじま荘</t>
    <rPh sb="1" eb="3">
      <t>トクベツ</t>
    </rPh>
    <rPh sb="3" eb="5">
      <t>ヨウゴ</t>
    </rPh>
    <rPh sb="5" eb="7">
      <t>ロウジン</t>
    </rPh>
    <rPh sb="13" eb="14">
      <t>ソウ</t>
    </rPh>
    <phoneticPr fontId="2"/>
  </si>
  <si>
    <t>　特別養護老人ホーム出石荘</t>
    <rPh sb="1" eb="3">
      <t>トクベツ</t>
    </rPh>
    <rPh sb="3" eb="5">
      <t>ヨウゴ</t>
    </rPh>
    <rPh sb="5" eb="7">
      <t>ロウジン</t>
    </rPh>
    <rPh sb="10" eb="12">
      <t>イズシ</t>
    </rPh>
    <rPh sb="12" eb="13">
      <t>ソウ</t>
    </rPh>
    <phoneticPr fontId="2"/>
  </si>
  <si>
    <t>　特別養護老人ホームけやきホール</t>
    <rPh sb="1" eb="3">
      <t>トクベツ</t>
    </rPh>
    <rPh sb="3" eb="5">
      <t>ヨウゴ</t>
    </rPh>
    <rPh sb="5" eb="7">
      <t>ロウジン</t>
    </rPh>
    <phoneticPr fontId="2"/>
  </si>
  <si>
    <t>　特別養護老人ホームここのか</t>
    <rPh sb="1" eb="7">
      <t>トクベツヨウゴロウジン</t>
    </rPh>
    <phoneticPr fontId="2"/>
  </si>
  <si>
    <t>　特別養護老人ホームやすらぎの里ひだか</t>
    <rPh sb="1" eb="7">
      <t>トクベツヨウゴロウジン</t>
    </rPh>
    <rPh sb="15" eb="16">
      <t>サト</t>
    </rPh>
    <phoneticPr fontId="2"/>
  </si>
  <si>
    <t>　特別養護老人ホーム出石愛の園</t>
    <rPh sb="10" eb="12">
      <t>イズシ</t>
    </rPh>
    <rPh sb="12" eb="13">
      <t>アイ</t>
    </rPh>
    <rPh sb="14" eb="15">
      <t>ソノ</t>
    </rPh>
    <phoneticPr fontId="2"/>
  </si>
  <si>
    <t>　介護老人保健施設　豊岡シルバーステイ</t>
    <rPh sb="1" eb="3">
      <t>カイゴ</t>
    </rPh>
    <rPh sb="3" eb="5">
      <t>ロウジン</t>
    </rPh>
    <rPh sb="5" eb="7">
      <t>ホケン</t>
    </rPh>
    <rPh sb="7" eb="9">
      <t>シセツ</t>
    </rPh>
    <rPh sb="10" eb="12">
      <t>トヨオカ</t>
    </rPh>
    <phoneticPr fontId="2"/>
  </si>
  <si>
    <t>　介護老人保健施設　出石愛の園</t>
    <rPh sb="1" eb="3">
      <t>カイゴ</t>
    </rPh>
    <rPh sb="3" eb="5">
      <t>ロウジン</t>
    </rPh>
    <rPh sb="5" eb="7">
      <t>ホケン</t>
    </rPh>
    <rPh sb="7" eb="9">
      <t>シセツ</t>
    </rPh>
    <rPh sb="10" eb="12">
      <t>イズシ</t>
    </rPh>
    <rPh sb="12" eb="13">
      <t>アイ</t>
    </rPh>
    <rPh sb="14" eb="15">
      <t>ソノ</t>
    </rPh>
    <phoneticPr fontId="2"/>
  </si>
  <si>
    <t>　こうのとり荘</t>
    <rPh sb="6" eb="7">
      <t>ソウ</t>
    </rPh>
    <phoneticPr fontId="2"/>
  </si>
  <si>
    <t>　ここのか</t>
    <phoneticPr fontId="2"/>
  </si>
  <si>
    <t>　ショートステイとよおかの里</t>
    <rPh sb="13" eb="14">
      <t>サト</t>
    </rPh>
    <phoneticPr fontId="2"/>
  </si>
  <si>
    <t>　豊岡の風ショートステイゆめゆめらいふ</t>
    <rPh sb="1" eb="3">
      <t>トヨオカ</t>
    </rPh>
    <rPh sb="4" eb="5">
      <t>カゼ</t>
    </rPh>
    <phoneticPr fontId="2"/>
  </si>
  <si>
    <t>　ＪＡたじま豊岡ショートステイ</t>
    <rPh sb="6" eb="8">
      <t>トヨオカ</t>
    </rPh>
    <phoneticPr fontId="2"/>
  </si>
  <si>
    <t>　楽々むら</t>
    <rPh sb="1" eb="3">
      <t>ラクラク</t>
    </rPh>
    <phoneticPr fontId="2"/>
  </si>
  <si>
    <t>　はまなす苑</t>
    <rPh sb="5" eb="6">
      <t>エン</t>
    </rPh>
    <phoneticPr fontId="2"/>
  </si>
  <si>
    <t>　楓の杜</t>
    <rPh sb="1" eb="2">
      <t>カエデ</t>
    </rPh>
    <rPh sb="3" eb="4">
      <t>モリ</t>
    </rPh>
    <phoneticPr fontId="2"/>
  </si>
  <si>
    <t>　たじま荘</t>
    <rPh sb="4" eb="5">
      <t>ソウ</t>
    </rPh>
    <phoneticPr fontId="2"/>
  </si>
  <si>
    <t>　やすらぎの里ひだか</t>
    <phoneticPr fontId="2"/>
  </si>
  <si>
    <t>　出石荘</t>
    <rPh sb="1" eb="3">
      <t>イズシ</t>
    </rPh>
    <rPh sb="3" eb="4">
      <t>ソウ</t>
    </rPh>
    <phoneticPr fontId="2"/>
  </si>
  <si>
    <t>　出石愛の園</t>
    <rPh sb="1" eb="3">
      <t>イズシ</t>
    </rPh>
    <rPh sb="3" eb="4">
      <t>アイ</t>
    </rPh>
    <rPh sb="5" eb="6">
      <t>ソノ</t>
    </rPh>
    <phoneticPr fontId="2"/>
  </si>
  <si>
    <t>　けやきホール</t>
    <phoneticPr fontId="2"/>
  </si>
  <si>
    <t>　ＪＡたじま豊岡市東デイサービスセンター</t>
    <rPh sb="6" eb="8">
      <t>トヨオカ</t>
    </rPh>
    <rPh sb="8" eb="9">
      <t>シ</t>
    </rPh>
    <rPh sb="9" eb="10">
      <t>ヒガシ</t>
    </rPh>
    <phoneticPr fontId="2"/>
  </si>
  <si>
    <t>　加陽いちごの里</t>
    <rPh sb="1" eb="2">
      <t>カ</t>
    </rPh>
    <rPh sb="2" eb="3">
      <t>ヨウ</t>
    </rPh>
    <rPh sb="7" eb="8">
      <t>サト</t>
    </rPh>
    <phoneticPr fontId="2"/>
  </si>
  <si>
    <t>　デイサービスセンター　とよおかの里</t>
    <rPh sb="17" eb="18">
      <t>サト</t>
    </rPh>
    <phoneticPr fontId="2"/>
  </si>
  <si>
    <t>　豊岡の風デイサービスセンターゆめゆめらいふ</t>
    <rPh sb="1" eb="3">
      <t>トヨオカ</t>
    </rPh>
    <rPh sb="4" eb="5">
      <t>カゼ</t>
    </rPh>
    <phoneticPr fontId="2"/>
  </si>
  <si>
    <t>　デイサービスセンターここのか</t>
    <phoneticPr fontId="2"/>
  </si>
  <si>
    <t>　デイサービスセンター豊岡やなぎの里</t>
    <rPh sb="11" eb="13">
      <t>トヨオカ</t>
    </rPh>
    <rPh sb="17" eb="18">
      <t>サト</t>
    </rPh>
    <phoneticPr fontId="2"/>
  </si>
  <si>
    <t>　にしがき豊岡若松町デイサービスセンター</t>
    <rPh sb="5" eb="7">
      <t>トヨオカ</t>
    </rPh>
    <rPh sb="7" eb="10">
      <t>ワカマツチョウ</t>
    </rPh>
    <phoneticPr fontId="2"/>
  </si>
  <si>
    <t>　豊岡市社会福祉協議会　豊岡港デイサービスセンター</t>
    <rPh sb="1" eb="3">
      <t>トヨオカ</t>
    </rPh>
    <rPh sb="3" eb="4">
      <t>シ</t>
    </rPh>
    <rPh sb="4" eb="6">
      <t>シャカイ</t>
    </rPh>
    <rPh sb="6" eb="8">
      <t>フクシ</t>
    </rPh>
    <rPh sb="8" eb="11">
      <t>キョウギカイ</t>
    </rPh>
    <rPh sb="12" eb="14">
      <t>トヨオカ</t>
    </rPh>
    <rPh sb="14" eb="15">
      <t>ミナト</t>
    </rPh>
    <phoneticPr fontId="2"/>
  </si>
  <si>
    <t>　デイサービスセンター楽々むら</t>
    <rPh sb="11" eb="12">
      <t>ラク</t>
    </rPh>
    <phoneticPr fontId="2"/>
  </si>
  <si>
    <t>　デイサービスセンター楓の杜</t>
    <rPh sb="11" eb="12">
      <t>カエデ</t>
    </rPh>
    <rPh sb="13" eb="14">
      <t>モリ</t>
    </rPh>
    <phoneticPr fontId="2"/>
  </si>
  <si>
    <t>　豊岡市社会福祉協議会　竹野デイサービスセンター</t>
    <rPh sb="1" eb="4">
      <t>トヨオカシ</t>
    </rPh>
    <rPh sb="4" eb="6">
      <t>シャカイ</t>
    </rPh>
    <rPh sb="6" eb="8">
      <t>フクシ</t>
    </rPh>
    <rPh sb="8" eb="11">
      <t>キョウギカイ</t>
    </rPh>
    <rPh sb="12" eb="13">
      <t>タケ</t>
    </rPh>
    <rPh sb="13" eb="14">
      <t>ノ</t>
    </rPh>
    <phoneticPr fontId="2"/>
  </si>
  <si>
    <t>　デイサービスセンター出石荘</t>
    <rPh sb="11" eb="13">
      <t>イズシ</t>
    </rPh>
    <rPh sb="13" eb="14">
      <t>ソウ</t>
    </rPh>
    <phoneticPr fontId="2"/>
  </si>
  <si>
    <t>　豊岡市社会福祉協議会　但東デイサービスセンター</t>
    <rPh sb="1" eb="4">
      <t>トヨオカシ</t>
    </rPh>
    <rPh sb="4" eb="6">
      <t>シャカイ</t>
    </rPh>
    <rPh sb="6" eb="8">
      <t>フクシ</t>
    </rPh>
    <rPh sb="8" eb="11">
      <t>キョウギカイ</t>
    </rPh>
    <rPh sb="12" eb="14">
      <t>タントウ</t>
    </rPh>
    <phoneticPr fontId="2"/>
  </si>
  <si>
    <t>　生きがいの郷デイサービス花園新館</t>
    <rPh sb="1" eb="2">
      <t>セイ</t>
    </rPh>
    <rPh sb="6" eb="7">
      <t>サト</t>
    </rPh>
    <rPh sb="13" eb="14">
      <t>ハナ</t>
    </rPh>
    <rPh sb="14" eb="15">
      <t>ソノ</t>
    </rPh>
    <rPh sb="15" eb="17">
      <t>シンカン</t>
    </rPh>
    <phoneticPr fontId="2"/>
  </si>
  <si>
    <t>　リハビリ型デイサービスアウル</t>
    <rPh sb="5" eb="6">
      <t>カタ</t>
    </rPh>
    <phoneticPr fontId="2"/>
  </si>
  <si>
    <t>　デイサービスセンター四季の里</t>
    <rPh sb="11" eb="13">
      <t>シキ</t>
    </rPh>
    <rPh sb="14" eb="15">
      <t>サト</t>
    </rPh>
    <phoneticPr fontId="2"/>
  </si>
  <si>
    <t>　リハビリ処和恩</t>
    <rPh sb="5" eb="6">
      <t>ショ</t>
    </rPh>
    <rPh sb="6" eb="7">
      <t>ワ</t>
    </rPh>
    <rPh sb="7" eb="8">
      <t>オン</t>
    </rPh>
    <phoneticPr fontId="2"/>
  </si>
  <si>
    <t>　豊岡市社会福祉協議会　竹野南デイサービスセンター</t>
    <rPh sb="1" eb="3">
      <t>トヨオカ</t>
    </rPh>
    <rPh sb="3" eb="4">
      <t>シ</t>
    </rPh>
    <rPh sb="4" eb="6">
      <t>シャカイ</t>
    </rPh>
    <rPh sb="6" eb="8">
      <t>フクシ</t>
    </rPh>
    <rPh sb="8" eb="11">
      <t>キョウギカイ</t>
    </rPh>
    <rPh sb="12" eb="14">
      <t>タケノ</t>
    </rPh>
    <rPh sb="14" eb="15">
      <t>ミナミ</t>
    </rPh>
    <phoneticPr fontId="2"/>
  </si>
  <si>
    <t>　ニチイケアセンター豊岡の森</t>
    <rPh sb="10" eb="12">
      <t>トヨオカ</t>
    </rPh>
    <rPh sb="13" eb="14">
      <t>モリ</t>
    </rPh>
    <phoneticPr fontId="2"/>
  </si>
  <si>
    <t>　よりあい処和温</t>
    <rPh sb="5" eb="6">
      <t>トコロ</t>
    </rPh>
    <rPh sb="6" eb="7">
      <t>ワ</t>
    </rPh>
    <rPh sb="7" eb="8">
      <t>アツシ</t>
    </rPh>
    <phoneticPr fontId="2"/>
  </si>
  <si>
    <t>　たじま荘認知症対応型通所介護事業所</t>
    <rPh sb="4" eb="5">
      <t>ソウ</t>
    </rPh>
    <rPh sb="5" eb="7">
      <t>ニンチ</t>
    </rPh>
    <rPh sb="7" eb="8">
      <t>ショウ</t>
    </rPh>
    <rPh sb="8" eb="10">
      <t>タイオウ</t>
    </rPh>
    <rPh sb="10" eb="11">
      <t>カタ</t>
    </rPh>
    <rPh sb="11" eb="13">
      <t>ツウショ</t>
    </rPh>
    <rPh sb="13" eb="15">
      <t>カイゴ</t>
    </rPh>
    <rPh sb="15" eb="17">
      <t>ジギョウ</t>
    </rPh>
    <rPh sb="17" eb="18">
      <t>ショ</t>
    </rPh>
    <phoneticPr fontId="2"/>
  </si>
  <si>
    <t>　ことぶき苑認知症対応型通所介護事業所</t>
    <rPh sb="5" eb="6">
      <t>エン</t>
    </rPh>
    <rPh sb="6" eb="8">
      <t>ニンチ</t>
    </rPh>
    <rPh sb="8" eb="9">
      <t>ショウ</t>
    </rPh>
    <rPh sb="9" eb="11">
      <t>タイオウ</t>
    </rPh>
    <rPh sb="11" eb="12">
      <t>ガタ</t>
    </rPh>
    <rPh sb="12" eb="14">
      <t>ツウショ</t>
    </rPh>
    <rPh sb="14" eb="16">
      <t>カイゴ</t>
    </rPh>
    <rPh sb="16" eb="18">
      <t>ジギョウ</t>
    </rPh>
    <rPh sb="18" eb="19">
      <t>ショ</t>
    </rPh>
    <phoneticPr fontId="2"/>
  </si>
  <si>
    <t>　小規模多機能型施設京町小路</t>
    <rPh sb="1" eb="4">
      <t>ショウキボ</t>
    </rPh>
    <rPh sb="4" eb="8">
      <t>タキノウガタ</t>
    </rPh>
    <rPh sb="8" eb="10">
      <t>シセツ</t>
    </rPh>
    <rPh sb="10" eb="12">
      <t>キョウマチ</t>
    </rPh>
    <rPh sb="12" eb="14">
      <t>コウジ</t>
    </rPh>
    <phoneticPr fontId="2"/>
  </si>
  <si>
    <t>　小規模多機能型居宅介護事業所　 円</t>
    <rPh sb="1" eb="4">
      <t>ショウキボ</t>
    </rPh>
    <rPh sb="4" eb="7">
      <t>タキノウ</t>
    </rPh>
    <rPh sb="7" eb="8">
      <t>ガタ</t>
    </rPh>
    <rPh sb="8" eb="10">
      <t>キョタク</t>
    </rPh>
    <rPh sb="10" eb="12">
      <t>カイゴ</t>
    </rPh>
    <rPh sb="12" eb="15">
      <t>ジギョウショ</t>
    </rPh>
    <rPh sb="17" eb="18">
      <t>エン</t>
    </rPh>
    <phoneticPr fontId="2"/>
  </si>
  <si>
    <t>　看護小規模多機能型居宅介護事業所リガレッセ</t>
    <rPh sb="1" eb="3">
      <t>カンゴ</t>
    </rPh>
    <rPh sb="3" eb="6">
      <t>ショウキボ</t>
    </rPh>
    <rPh sb="6" eb="10">
      <t>タキノウガタ</t>
    </rPh>
    <rPh sb="10" eb="12">
      <t>キョタク</t>
    </rPh>
    <rPh sb="12" eb="14">
      <t>カイゴ</t>
    </rPh>
    <rPh sb="14" eb="17">
      <t>ジギョウショ</t>
    </rPh>
    <phoneticPr fontId="2"/>
  </si>
  <si>
    <t>　認知症高齢者対応型グループホームくりあん</t>
    <rPh sb="1" eb="3">
      <t>ニンチ</t>
    </rPh>
    <rPh sb="3" eb="4">
      <t>ショウ</t>
    </rPh>
    <rPh sb="4" eb="7">
      <t>コウレイシャ</t>
    </rPh>
    <rPh sb="7" eb="9">
      <t>タイオウ</t>
    </rPh>
    <rPh sb="9" eb="10">
      <t>カタ</t>
    </rPh>
    <phoneticPr fontId="2"/>
  </si>
  <si>
    <t>　グループホームとよおかの里</t>
    <rPh sb="13" eb="14">
      <t>サト</t>
    </rPh>
    <phoneticPr fontId="2"/>
  </si>
  <si>
    <t>　にしがき豊岡グループホーム</t>
    <rPh sb="5" eb="7">
      <t>トヨオカ</t>
    </rPh>
    <phoneticPr fontId="2"/>
  </si>
  <si>
    <t>　グループホームきのさき</t>
    <phoneticPr fontId="2"/>
  </si>
  <si>
    <t>　グループホームきのさきユリちゃん家</t>
    <rPh sb="17" eb="18">
      <t>イエ</t>
    </rPh>
    <phoneticPr fontId="2"/>
  </si>
  <si>
    <t>　グループホーム暖家</t>
    <rPh sb="8" eb="9">
      <t>ダン</t>
    </rPh>
    <rPh sb="9" eb="10">
      <t>イエ</t>
    </rPh>
    <phoneticPr fontId="2"/>
  </si>
  <si>
    <t>　グループホーム楽々むら</t>
    <rPh sb="8" eb="9">
      <t>ラク</t>
    </rPh>
    <phoneticPr fontId="2"/>
  </si>
  <si>
    <t>　認知症高齢者グループホーム楓の杜</t>
    <rPh sb="1" eb="4">
      <t>ニンチショウ</t>
    </rPh>
    <rPh sb="4" eb="7">
      <t>コウレイシャ</t>
    </rPh>
    <rPh sb="14" eb="15">
      <t>カエデ</t>
    </rPh>
    <rPh sb="16" eb="17">
      <t>モリ</t>
    </rPh>
    <phoneticPr fontId="2"/>
  </si>
  <si>
    <t>　グループホーム日高愛の園</t>
    <rPh sb="8" eb="10">
      <t>ヒダカ</t>
    </rPh>
    <rPh sb="10" eb="11">
      <t>アイ</t>
    </rPh>
    <rPh sb="12" eb="13">
      <t>ソノ</t>
    </rPh>
    <phoneticPr fontId="2"/>
  </si>
  <si>
    <t>　グループホーム出石愛の園</t>
    <rPh sb="8" eb="10">
      <t>イズシ</t>
    </rPh>
    <rPh sb="10" eb="11">
      <t>アイ</t>
    </rPh>
    <rPh sb="12" eb="13">
      <t>ソノ</t>
    </rPh>
    <phoneticPr fontId="2"/>
  </si>
  <si>
    <t>　グループホームぴあ出石</t>
    <rPh sb="10" eb="12">
      <t>イズシ</t>
    </rPh>
    <phoneticPr fontId="2"/>
  </si>
  <si>
    <t>　認知症高齢者対応型グループホームアネシス</t>
    <rPh sb="1" eb="4">
      <t>ニンチショウ</t>
    </rPh>
    <rPh sb="4" eb="7">
      <t>コウレイシャ</t>
    </rPh>
    <rPh sb="7" eb="9">
      <t>タイオウ</t>
    </rPh>
    <rPh sb="9" eb="10">
      <t>ガタ</t>
    </rPh>
    <phoneticPr fontId="2"/>
  </si>
  <si>
    <t>　グループホームこころ</t>
    <phoneticPr fontId="2"/>
  </si>
  <si>
    <t>　ケアハウス楽々むら</t>
    <rPh sb="6" eb="7">
      <t>ラク</t>
    </rPh>
    <phoneticPr fontId="2"/>
  </si>
  <si>
    <t>　ケアハウスはまなす苑</t>
    <rPh sb="10" eb="11">
      <t>エン</t>
    </rPh>
    <phoneticPr fontId="2"/>
  </si>
  <si>
    <t>　ケアハウス楓の杜</t>
    <phoneticPr fontId="2"/>
  </si>
  <si>
    <t>　ケアハウスてっせん</t>
    <phoneticPr fontId="2"/>
  </si>
  <si>
    <t>　ケアハウスたいよう</t>
    <phoneticPr fontId="2"/>
  </si>
  <si>
    <t>　リュミエール豊岡の風</t>
    <rPh sb="7" eb="9">
      <t>トヨオカ</t>
    </rPh>
    <rPh sb="10" eb="11">
      <t>カゼ</t>
    </rPh>
    <phoneticPr fontId="2"/>
  </si>
  <si>
    <t>　四季の里とよおか</t>
    <rPh sb="1" eb="3">
      <t>シキ</t>
    </rPh>
    <rPh sb="4" eb="5">
      <t>サト</t>
    </rPh>
    <phoneticPr fontId="2"/>
  </si>
  <si>
    <t>　ポポロの杜　豊岡</t>
    <rPh sb="5" eb="6">
      <t>モリ</t>
    </rPh>
    <rPh sb="7" eb="9">
      <t>トヨオカ</t>
    </rPh>
    <phoneticPr fontId="2"/>
  </si>
  <si>
    <t>　サンバレー安良</t>
    <rPh sb="6" eb="7">
      <t>アン</t>
    </rPh>
    <rPh sb="7" eb="8">
      <t>ヨ</t>
    </rPh>
    <phoneticPr fontId="2"/>
  </si>
  <si>
    <t xml:space="preserve">　ポポロの杜　出石 </t>
    <phoneticPr fontId="2"/>
  </si>
  <si>
    <t>　さくらの家</t>
    <phoneticPr fontId="2"/>
  </si>
  <si>
    <t>　兵庫県豊岡総合庁舎</t>
    <rPh sb="1" eb="4">
      <t>ヒョウゴケン</t>
    </rPh>
    <rPh sb="4" eb="6">
      <t>トヨオカ</t>
    </rPh>
    <rPh sb="6" eb="8">
      <t>ソウゴウ</t>
    </rPh>
    <rPh sb="8" eb="10">
      <t>チョウシャ</t>
    </rPh>
    <phoneticPr fontId="2"/>
  </si>
  <si>
    <t>　豊岡こども家庭センター</t>
    <rPh sb="1" eb="3">
      <t>トヨオカ</t>
    </rPh>
    <rPh sb="6" eb="8">
      <t>カテイ</t>
    </rPh>
    <phoneticPr fontId="2"/>
  </si>
  <si>
    <t>　但馬文教府</t>
    <rPh sb="1" eb="3">
      <t>タジマ</t>
    </rPh>
    <rPh sb="3" eb="4">
      <t>ブン</t>
    </rPh>
    <rPh sb="4" eb="5">
      <t>キョウ</t>
    </rPh>
    <rPh sb="5" eb="6">
      <t>フ</t>
    </rPh>
    <phoneticPr fontId="2"/>
  </si>
  <si>
    <t>　但馬消費生活センター</t>
    <rPh sb="1" eb="3">
      <t>タジマ</t>
    </rPh>
    <rPh sb="3" eb="5">
      <t>ショウヒ</t>
    </rPh>
    <rPh sb="5" eb="7">
      <t>セイカツ</t>
    </rPh>
    <phoneticPr fontId="2"/>
  </si>
  <si>
    <t>　県立コウノトリの郷公園</t>
    <rPh sb="1" eb="3">
      <t>ケンリツ</t>
    </rPh>
    <rPh sb="9" eb="10">
      <t>サト</t>
    </rPh>
    <rPh sb="10" eb="12">
      <t>コウエン</t>
    </rPh>
    <phoneticPr fontId="2"/>
  </si>
  <si>
    <t>　但馬空港ターミナル（株）</t>
    <rPh sb="1" eb="3">
      <t>タジマ</t>
    </rPh>
    <rPh sb="3" eb="5">
      <t>クウコウ</t>
    </rPh>
    <rPh sb="11" eb="12">
      <t>カブ</t>
    </rPh>
    <phoneticPr fontId="2"/>
  </si>
  <si>
    <t>　旅券事務所但馬空港窓口</t>
    <rPh sb="1" eb="3">
      <t>リョケン</t>
    </rPh>
    <rPh sb="3" eb="5">
      <t>ジム</t>
    </rPh>
    <rPh sb="5" eb="6">
      <t>ショ</t>
    </rPh>
    <rPh sb="6" eb="8">
      <t>タジマ</t>
    </rPh>
    <rPh sb="8" eb="10">
      <t>クウコウ</t>
    </rPh>
    <rPh sb="10" eb="12">
      <t>マドグチ</t>
    </rPh>
    <phoneticPr fontId="2"/>
  </si>
  <si>
    <t>　豊岡税務署</t>
    <rPh sb="1" eb="3">
      <t>トヨオカ</t>
    </rPh>
    <rPh sb="3" eb="6">
      <t>ゼイムショ</t>
    </rPh>
    <phoneticPr fontId="2"/>
  </si>
  <si>
    <t>　近畿地方整備局豊岡河川国道事務所</t>
    <phoneticPr fontId="2"/>
  </si>
  <si>
    <t>　但馬労働基準監督署</t>
    <rPh sb="1" eb="3">
      <t>タジマ</t>
    </rPh>
    <rPh sb="3" eb="5">
      <t>ロウドウ</t>
    </rPh>
    <rPh sb="5" eb="7">
      <t>キジュン</t>
    </rPh>
    <rPh sb="7" eb="9">
      <t>カントク</t>
    </rPh>
    <rPh sb="9" eb="10">
      <t>ショ</t>
    </rPh>
    <phoneticPr fontId="2"/>
  </si>
  <si>
    <t>　ハローワーク豊岡</t>
    <rPh sb="7" eb="9">
      <t>トヨオカ</t>
    </rPh>
    <phoneticPr fontId="2"/>
  </si>
  <si>
    <t>　日本年金機構豊岡年金事務所</t>
    <rPh sb="1" eb="3">
      <t>ニホン</t>
    </rPh>
    <rPh sb="3" eb="5">
      <t>ネンキン</t>
    </rPh>
    <rPh sb="5" eb="7">
      <t>キコウ</t>
    </rPh>
    <rPh sb="7" eb="9">
      <t>トヨオカ</t>
    </rPh>
    <rPh sb="9" eb="11">
      <t>ネンキン</t>
    </rPh>
    <rPh sb="11" eb="13">
      <t>ジム</t>
    </rPh>
    <rPh sb="13" eb="14">
      <t>ショ</t>
    </rPh>
    <phoneticPr fontId="2"/>
  </si>
  <si>
    <t>　神戸地方裁判所豊岡支部</t>
    <rPh sb="1" eb="3">
      <t>コウベ</t>
    </rPh>
    <rPh sb="3" eb="5">
      <t>チホウ</t>
    </rPh>
    <rPh sb="5" eb="8">
      <t>サイバンショ</t>
    </rPh>
    <rPh sb="8" eb="10">
      <t>トヨオカ</t>
    </rPh>
    <rPh sb="10" eb="12">
      <t>シブ</t>
    </rPh>
    <phoneticPr fontId="2"/>
  </si>
  <si>
    <t>　神戸家庭裁判所豊岡支部</t>
    <rPh sb="1" eb="3">
      <t>コウベ</t>
    </rPh>
    <rPh sb="3" eb="5">
      <t>カテイ</t>
    </rPh>
    <rPh sb="5" eb="7">
      <t>サイバン</t>
    </rPh>
    <rPh sb="7" eb="8">
      <t>ショ</t>
    </rPh>
    <rPh sb="8" eb="10">
      <t>トヨオカ</t>
    </rPh>
    <rPh sb="10" eb="12">
      <t>シブ</t>
    </rPh>
    <phoneticPr fontId="2"/>
  </si>
  <si>
    <t>　神戸刑務所豊岡拘置支所</t>
    <rPh sb="1" eb="3">
      <t>コウベ</t>
    </rPh>
    <rPh sb="3" eb="6">
      <t>ケイムショ</t>
    </rPh>
    <rPh sb="6" eb="8">
      <t>トヨオカ</t>
    </rPh>
    <rPh sb="8" eb="10">
      <t>コウチ</t>
    </rPh>
    <rPh sb="10" eb="12">
      <t>シショ</t>
    </rPh>
    <phoneticPr fontId="2"/>
  </si>
  <si>
    <t>　神戸地方検察庁豊岡支部</t>
    <rPh sb="1" eb="3">
      <t>コウベ</t>
    </rPh>
    <rPh sb="3" eb="5">
      <t>チホウ</t>
    </rPh>
    <rPh sb="5" eb="8">
      <t>ケンサツチョウ</t>
    </rPh>
    <rPh sb="8" eb="10">
      <t>トヨオカ</t>
    </rPh>
    <rPh sb="10" eb="12">
      <t>シブ</t>
    </rPh>
    <phoneticPr fontId="2"/>
  </si>
  <si>
    <t>　自衛隊兵庫地方協力本部豊岡出張所</t>
    <rPh sb="1" eb="4">
      <t>ジエイタイ</t>
    </rPh>
    <rPh sb="4" eb="6">
      <t>ヒョウゴ</t>
    </rPh>
    <rPh sb="6" eb="8">
      <t>チホウ</t>
    </rPh>
    <rPh sb="8" eb="10">
      <t>キョウリョク</t>
    </rPh>
    <rPh sb="10" eb="12">
      <t>ホンブ</t>
    </rPh>
    <rPh sb="12" eb="14">
      <t>トヨオカ</t>
    </rPh>
    <rPh sb="14" eb="16">
      <t>シュッチョウ</t>
    </rPh>
    <rPh sb="16" eb="17">
      <t>ジョ</t>
    </rPh>
    <phoneticPr fontId="2"/>
  </si>
  <si>
    <t>　豊岡郵便局</t>
    <rPh sb="1" eb="3">
      <t>トヨオカ</t>
    </rPh>
    <rPh sb="3" eb="5">
      <t>ユウビン</t>
    </rPh>
    <rPh sb="5" eb="6">
      <t>キョク</t>
    </rPh>
    <phoneticPr fontId="2"/>
  </si>
  <si>
    <t>　たじま農業協同組合</t>
    <rPh sb="4" eb="6">
      <t>ノウギョウ</t>
    </rPh>
    <rPh sb="6" eb="8">
      <t>キョウドウ</t>
    </rPh>
    <rPh sb="8" eb="10">
      <t>クミアイ</t>
    </rPh>
    <phoneticPr fontId="2"/>
  </si>
  <si>
    <t>九日市上町550-1</t>
    <rPh sb="0" eb="2">
      <t>ココノカ</t>
    </rPh>
    <rPh sb="2" eb="3">
      <t>イチ</t>
    </rPh>
    <rPh sb="3" eb="5">
      <t>ウワマチ</t>
    </rPh>
    <phoneticPr fontId="2"/>
  </si>
  <si>
    <t>　但馬漁業協同組合津居山支所</t>
    <rPh sb="1" eb="3">
      <t>タジマ</t>
    </rPh>
    <rPh sb="3" eb="5">
      <t>ギョギョウ</t>
    </rPh>
    <rPh sb="5" eb="7">
      <t>キョウドウ</t>
    </rPh>
    <rPh sb="7" eb="9">
      <t>クミアイ</t>
    </rPh>
    <rPh sb="9" eb="10">
      <t>ツ</t>
    </rPh>
    <rPh sb="10" eb="11">
      <t>イ</t>
    </rPh>
    <rPh sb="11" eb="12">
      <t>ヤマ</t>
    </rPh>
    <rPh sb="12" eb="14">
      <t>シショ</t>
    </rPh>
    <phoneticPr fontId="2"/>
  </si>
  <si>
    <t>　但馬漁業協同組合竹野支所</t>
    <rPh sb="1" eb="3">
      <t>タジマ</t>
    </rPh>
    <rPh sb="3" eb="5">
      <t>ギョギョウ</t>
    </rPh>
    <rPh sb="5" eb="7">
      <t>キョウドウ</t>
    </rPh>
    <rPh sb="7" eb="9">
      <t>クミアイ</t>
    </rPh>
    <rPh sb="9" eb="10">
      <t>タケ</t>
    </rPh>
    <rPh sb="10" eb="11">
      <t>ノ</t>
    </rPh>
    <rPh sb="11" eb="13">
      <t>シショ</t>
    </rPh>
    <phoneticPr fontId="2"/>
  </si>
  <si>
    <t>　豊岡観光協会</t>
    <rPh sb="1" eb="3">
      <t>トヨオカ</t>
    </rPh>
    <rPh sb="3" eb="5">
      <t>カンコウ</t>
    </rPh>
    <rPh sb="5" eb="7">
      <t>キョウカイ</t>
    </rPh>
    <phoneticPr fontId="2"/>
  </si>
  <si>
    <t>　日高神鍋観光協会</t>
    <rPh sb="1" eb="3">
      <t>ヒダカ</t>
    </rPh>
    <rPh sb="3" eb="4">
      <t>カミ</t>
    </rPh>
    <rPh sb="4" eb="5">
      <t>ナベ</t>
    </rPh>
    <rPh sb="5" eb="7">
      <t>カンコウ</t>
    </rPh>
    <rPh sb="7" eb="9">
      <t>キョウカイ</t>
    </rPh>
    <phoneticPr fontId="2"/>
  </si>
  <si>
    <t>　豊岡商工会議所</t>
    <rPh sb="1" eb="3">
      <t>トヨオカ</t>
    </rPh>
    <rPh sb="3" eb="5">
      <t>ショウコウ</t>
    </rPh>
    <rPh sb="5" eb="8">
      <t>カイギショ</t>
    </rPh>
    <phoneticPr fontId="2"/>
  </si>
  <si>
    <t>　豊岡青年会議所</t>
    <rPh sb="1" eb="3">
      <t>トヨオカ</t>
    </rPh>
    <rPh sb="3" eb="5">
      <t>セイネン</t>
    </rPh>
    <rPh sb="5" eb="8">
      <t>カイギショ</t>
    </rPh>
    <phoneticPr fontId="2"/>
  </si>
  <si>
    <t>　豊岡市商工会本部</t>
    <rPh sb="1" eb="4">
      <t>トヨオカシ</t>
    </rPh>
    <rPh sb="4" eb="7">
      <t>ショウコウカイ</t>
    </rPh>
    <rPh sb="7" eb="9">
      <t>ホンブ</t>
    </rPh>
    <phoneticPr fontId="2"/>
  </si>
  <si>
    <t>　豊岡市商工会城崎支部</t>
    <rPh sb="10" eb="11">
      <t>ブ</t>
    </rPh>
    <phoneticPr fontId="2"/>
  </si>
  <si>
    <t>　豊岡市商工会竹野支部</t>
    <rPh sb="10" eb="11">
      <t>ブ</t>
    </rPh>
    <phoneticPr fontId="2"/>
  </si>
  <si>
    <t>　豊岡市商工会日高支部</t>
    <rPh sb="10" eb="11">
      <t>ブ</t>
    </rPh>
    <phoneticPr fontId="2"/>
  </si>
  <si>
    <t>　豊岡市商工会出石支部</t>
    <rPh sb="10" eb="11">
      <t>ブ</t>
    </rPh>
    <phoneticPr fontId="2"/>
  </si>
  <si>
    <t>　豊岡市商工会但東支部</t>
    <rPh sb="10" eb="11">
      <t>ブ</t>
    </rPh>
    <phoneticPr fontId="2"/>
  </si>
  <si>
    <t>　城崎温泉旅館協同組合</t>
    <rPh sb="1" eb="3">
      <t>キノサキ</t>
    </rPh>
    <rPh sb="3" eb="5">
      <t>オンセン</t>
    </rPh>
    <rPh sb="5" eb="7">
      <t>リョカン</t>
    </rPh>
    <rPh sb="7" eb="9">
      <t>キョウドウ</t>
    </rPh>
    <rPh sb="9" eb="11">
      <t>クミアイ</t>
    </rPh>
    <phoneticPr fontId="2"/>
  </si>
  <si>
    <t>　じばさんTAJIMA</t>
    <phoneticPr fontId="2"/>
  </si>
  <si>
    <t>　ＪＲ西日本お客様センター</t>
    <rPh sb="3" eb="4">
      <t>ニシ</t>
    </rPh>
    <rPh sb="4" eb="6">
      <t>ニホン</t>
    </rPh>
    <rPh sb="7" eb="9">
      <t>キャクサマ</t>
    </rPh>
    <phoneticPr fontId="2"/>
  </si>
  <si>
    <t>　京都丹後鉄道豊岡駅</t>
    <rPh sb="1" eb="3">
      <t>キョウト</t>
    </rPh>
    <rPh sb="3" eb="5">
      <t>タンゴ</t>
    </rPh>
    <rPh sb="5" eb="7">
      <t>テツドウ</t>
    </rPh>
    <rPh sb="7" eb="10">
      <t>トヨオカエキ</t>
    </rPh>
    <phoneticPr fontId="2"/>
  </si>
  <si>
    <t>　全但バス㈱豊岡駅前出張所</t>
    <rPh sb="1" eb="2">
      <t>ゼン</t>
    </rPh>
    <rPh sb="2" eb="3">
      <t>タダシ</t>
    </rPh>
    <rPh sb="6" eb="8">
      <t>トヨオカ</t>
    </rPh>
    <rPh sb="8" eb="9">
      <t>エキ</t>
    </rPh>
    <rPh sb="9" eb="10">
      <t>マエ</t>
    </rPh>
    <rPh sb="10" eb="12">
      <t>シュッチョウ</t>
    </rPh>
    <rPh sb="12" eb="13">
      <t>ショ</t>
    </rPh>
    <phoneticPr fontId="2"/>
  </si>
  <si>
    <t>　コウノトリ但馬空港発着案内</t>
    <rPh sb="6" eb="8">
      <t>タジマ</t>
    </rPh>
    <rPh sb="8" eb="10">
      <t>クウコウ</t>
    </rPh>
    <rPh sb="10" eb="12">
      <t>ハッチャク</t>
    </rPh>
    <rPh sb="12" eb="14">
      <t>アンナイ</t>
    </rPh>
    <phoneticPr fontId="2"/>
  </si>
  <si>
    <t>　豊岡エネルギー㈱</t>
    <phoneticPr fontId="2"/>
  </si>
  <si>
    <t>　エフエムたじま</t>
    <phoneticPr fontId="2"/>
  </si>
  <si>
    <t>　神戸地方法務局豊岡支局</t>
    <rPh sb="1" eb="3">
      <t>コウベ</t>
    </rPh>
    <rPh sb="3" eb="5">
      <t>チホウ</t>
    </rPh>
    <rPh sb="5" eb="7">
      <t>ホウム</t>
    </rPh>
    <rPh sb="7" eb="8">
      <t>キョク</t>
    </rPh>
    <rPh sb="8" eb="10">
      <t>トヨオカ</t>
    </rPh>
    <rPh sb="10" eb="12">
      <t>シキョク</t>
    </rPh>
    <phoneticPr fontId="2"/>
  </si>
  <si>
    <t>47-1080</t>
    <phoneticPr fontId="2"/>
  </si>
  <si>
    <t>　　　　　30年</t>
    <rPh sb="7" eb="8">
      <t>ネン</t>
    </rPh>
    <phoneticPr fontId="2"/>
  </si>
  <si>
    <t>専修
学校</t>
    <phoneticPr fontId="2"/>
  </si>
  <si>
    <t>(注）　簡易水道は、平成29年度から上水道に統合。</t>
    <phoneticPr fontId="2"/>
  </si>
  <si>
    <t>(注2)　食事療養の件数は、療養の給付の総件数の内数であるためカッコにより表記している。</t>
    <rPh sb="5" eb="7">
      <t>ショクジ</t>
    </rPh>
    <rPh sb="7" eb="9">
      <t>リョウヨウ</t>
    </rPh>
    <rPh sb="10" eb="12">
      <t>ケンスウ</t>
    </rPh>
    <rPh sb="14" eb="16">
      <t>リョウヨウ</t>
    </rPh>
    <rPh sb="17" eb="19">
      <t>キュウフ</t>
    </rPh>
    <rPh sb="20" eb="23">
      <t>ソウケンスウ</t>
    </rPh>
    <rPh sb="24" eb="25">
      <t>ウチ</t>
    </rPh>
    <rPh sb="25" eb="26">
      <t>スウ</t>
    </rPh>
    <rPh sb="37" eb="39">
      <t>ヒョウキ</t>
    </rPh>
    <phoneticPr fontId="2"/>
  </si>
  <si>
    <t xml:space="preserve"> （注２）  平成28年までは、その他にストーブ、焼却炉、電灯・電話等の配線などを含んでいる。　　　　　                  </t>
    <rPh sb="7" eb="9">
      <t>ヘイセイ</t>
    </rPh>
    <rPh sb="11" eb="12">
      <t>ネン</t>
    </rPh>
    <rPh sb="18" eb="19">
      <t>タ</t>
    </rPh>
    <rPh sb="25" eb="28">
      <t>ショウキャクロ</t>
    </rPh>
    <rPh sb="29" eb="31">
      <t>デントウ</t>
    </rPh>
    <rPh sb="32" eb="34">
      <t>デンワ</t>
    </rPh>
    <rPh sb="34" eb="35">
      <t>トウ</t>
    </rPh>
    <rPh sb="36" eb="38">
      <t>ハイセン</t>
    </rPh>
    <rPh sb="41" eb="42">
      <t>フク</t>
    </rPh>
    <phoneticPr fontId="2"/>
  </si>
  <si>
    <t>明 45. 2. 8</t>
    <rPh sb="0" eb="1">
      <t>メイ</t>
    </rPh>
    <phoneticPr fontId="1"/>
  </si>
  <si>
    <t>中嶋神社本殿</t>
    <rPh sb="0" eb="2">
      <t>ナカシマ</t>
    </rPh>
    <rPh sb="2" eb="4">
      <t>ジンジャ</t>
    </rPh>
    <rPh sb="4" eb="6">
      <t>ホンデン</t>
    </rPh>
    <phoneticPr fontId="1"/>
  </si>
  <si>
    <t>１棟</t>
    <rPh sb="1" eb="2">
      <t>トウ</t>
    </rPh>
    <phoneticPr fontId="1"/>
  </si>
  <si>
    <t>昭 33. 5.14</t>
    <rPh sb="0" eb="1">
      <t>ショウ</t>
    </rPh>
    <phoneticPr fontId="1"/>
  </si>
  <si>
    <t>酒垂神社本殿</t>
    <rPh sb="0" eb="1">
      <t>サケ</t>
    </rPh>
    <rPh sb="1" eb="2">
      <t>タレ</t>
    </rPh>
    <rPh sb="2" eb="4">
      <t>ジンジャ</t>
    </rPh>
    <rPh sb="4" eb="6">
      <t>ホンデン</t>
    </rPh>
    <phoneticPr fontId="1"/>
  </si>
  <si>
    <t>久久比神社本殿</t>
    <rPh sb="0" eb="1">
      <t>ヒサ</t>
    </rPh>
    <rPh sb="1" eb="2">
      <t>ヒサ</t>
    </rPh>
    <rPh sb="2" eb="3">
      <t>ヒ</t>
    </rPh>
    <rPh sb="3" eb="5">
      <t>ジンジャ</t>
    </rPh>
    <rPh sb="5" eb="7">
      <t>ホンデン</t>
    </rPh>
    <phoneticPr fontId="1"/>
  </si>
  <si>
    <t>明 37. 2.18</t>
    <rPh sb="0" eb="1">
      <t>メイ</t>
    </rPh>
    <phoneticPr fontId="1"/>
  </si>
  <si>
    <t>温泉寺本堂</t>
    <rPh sb="0" eb="2">
      <t>オンセン</t>
    </rPh>
    <rPh sb="2" eb="3">
      <t>テラ</t>
    </rPh>
    <rPh sb="3" eb="5">
      <t>ホンドウ</t>
    </rPh>
    <phoneticPr fontId="1"/>
  </si>
  <si>
    <t>昭 36. 3.23</t>
    <rPh sb="0" eb="1">
      <t>ショウ</t>
    </rPh>
    <phoneticPr fontId="1"/>
  </si>
  <si>
    <t>温泉寺宝篋印塔</t>
    <rPh sb="0" eb="2">
      <t>オンセン</t>
    </rPh>
    <rPh sb="2" eb="3">
      <t>ジ</t>
    </rPh>
    <rPh sb="3" eb="4">
      <t>タカラ</t>
    </rPh>
    <rPh sb="4" eb="5">
      <t>キョウ</t>
    </rPh>
    <rPh sb="5" eb="6">
      <t>イン</t>
    </rPh>
    <rPh sb="6" eb="7">
      <t>トウ</t>
    </rPh>
    <phoneticPr fontId="1"/>
  </si>
  <si>
    <t>１基</t>
    <rPh sb="1" eb="2">
      <t>キ</t>
    </rPh>
    <phoneticPr fontId="1"/>
  </si>
  <si>
    <t>昭 45. 6.17</t>
    <rPh sb="0" eb="1">
      <t>ショウ</t>
    </rPh>
    <phoneticPr fontId="1"/>
  </si>
  <si>
    <t>日出神社本殿　</t>
    <rPh sb="0" eb="2">
      <t>ヒジ</t>
    </rPh>
    <rPh sb="2" eb="4">
      <t>ジンジャ</t>
    </rPh>
    <rPh sb="4" eb="6">
      <t>ホンデン</t>
    </rPh>
    <phoneticPr fontId="1"/>
  </si>
  <si>
    <t>但東町畑山　日出神社</t>
    <phoneticPr fontId="2"/>
  </si>
  <si>
    <t>大 元  9. 3</t>
    <rPh sb="0" eb="1">
      <t>ダイ</t>
    </rPh>
    <rPh sb="2" eb="3">
      <t>ガン</t>
    </rPh>
    <phoneticPr fontId="1"/>
  </si>
  <si>
    <t>絹本著色十六善神像</t>
    <rPh sb="0" eb="1">
      <t>キヌ</t>
    </rPh>
    <rPh sb="1" eb="2">
      <t>ホン</t>
    </rPh>
    <rPh sb="2" eb="3">
      <t>チョ</t>
    </rPh>
    <rPh sb="3" eb="4">
      <t>イロ</t>
    </rPh>
    <rPh sb="4" eb="6">
      <t>ジュウロク</t>
    </rPh>
    <rPh sb="6" eb="7">
      <t>ゼン</t>
    </rPh>
    <rPh sb="7" eb="8">
      <t>カミ</t>
    </rPh>
    <rPh sb="8" eb="9">
      <t>ゾウ</t>
    </rPh>
    <phoneticPr fontId="1"/>
  </si>
  <si>
    <t>木造聖観音立像</t>
    <rPh sb="0" eb="2">
      <t>モクゾウ</t>
    </rPh>
    <rPh sb="2" eb="3">
      <t>セイ</t>
    </rPh>
    <rPh sb="3" eb="5">
      <t>カンノン</t>
    </rPh>
    <rPh sb="5" eb="6">
      <t>タ</t>
    </rPh>
    <rPh sb="6" eb="7">
      <t>ゾウ</t>
    </rPh>
    <phoneticPr fontId="1"/>
  </si>
  <si>
    <t>１躯</t>
    <rPh sb="1" eb="2">
      <t>ムクロ</t>
    </rPh>
    <phoneticPr fontId="1"/>
  </si>
  <si>
    <t>木造四天王立像</t>
    <rPh sb="0" eb="2">
      <t>モクゾウ</t>
    </rPh>
    <rPh sb="2" eb="5">
      <t>シテンノウ</t>
    </rPh>
    <rPh sb="5" eb="6">
      <t>タ</t>
    </rPh>
    <rPh sb="6" eb="7">
      <t>ゾウ</t>
    </rPh>
    <phoneticPr fontId="1"/>
  </si>
  <si>
    <t>木造十一面観音立像</t>
    <rPh sb="0" eb="2">
      <t>モクゾウ</t>
    </rPh>
    <rPh sb="2" eb="5">
      <t>ジュウイチメン</t>
    </rPh>
    <rPh sb="5" eb="7">
      <t>カンノン</t>
    </rPh>
    <rPh sb="7" eb="8">
      <t>タ</t>
    </rPh>
    <rPh sb="8" eb="9">
      <t>ゾウ</t>
    </rPh>
    <phoneticPr fontId="1"/>
  </si>
  <si>
    <t>木造千手観音立像</t>
    <rPh sb="0" eb="2">
      <t>モクゾウ</t>
    </rPh>
    <rPh sb="2" eb="6">
      <t>センジュカンノン</t>
    </rPh>
    <rPh sb="6" eb="7">
      <t>タ</t>
    </rPh>
    <rPh sb="7" eb="8">
      <t>ゾウ</t>
    </rPh>
    <phoneticPr fontId="1"/>
  </si>
  <si>
    <t>大  4. 3.26</t>
    <rPh sb="0" eb="1">
      <t>ダイ</t>
    </rPh>
    <phoneticPr fontId="1"/>
  </si>
  <si>
    <t>脇差　銘但州住国光（外ニ梵字アリ）</t>
    <rPh sb="0" eb="2">
      <t>ワキザシ</t>
    </rPh>
    <rPh sb="3" eb="4">
      <t>メイ</t>
    </rPh>
    <rPh sb="4" eb="5">
      <t>タン</t>
    </rPh>
    <rPh sb="5" eb="6">
      <t>シュウ</t>
    </rPh>
    <rPh sb="6" eb="7">
      <t>ジュウ</t>
    </rPh>
    <rPh sb="7" eb="9">
      <t>クニミツ</t>
    </rPh>
    <rPh sb="10" eb="11">
      <t>ソト</t>
    </rPh>
    <rPh sb="12" eb="13">
      <t>ボン</t>
    </rPh>
    <rPh sb="13" eb="14">
      <t>ジ</t>
    </rPh>
    <phoneticPr fontId="1"/>
  </si>
  <si>
    <t>１口</t>
    <rPh sb="1" eb="2">
      <t>クチ</t>
    </rPh>
    <phoneticPr fontId="1"/>
  </si>
  <si>
    <t>平  2.12.26</t>
    <rPh sb="0" eb="1">
      <t>ヘイ</t>
    </rPh>
    <phoneticPr fontId="1"/>
  </si>
  <si>
    <t>但馬国分寺跡</t>
    <rPh sb="0" eb="2">
      <t>タジマ</t>
    </rPh>
    <rPh sb="2" eb="5">
      <t>コクブンジ</t>
    </rPh>
    <rPh sb="5" eb="6">
      <t>アト</t>
    </rPh>
    <phoneticPr fontId="1"/>
  </si>
  <si>
    <t>26,705.10㎡</t>
    <phoneticPr fontId="2"/>
  </si>
  <si>
    <t>平  8.11.13</t>
    <rPh sb="0" eb="1">
      <t>ヘイ</t>
    </rPh>
    <phoneticPr fontId="1"/>
  </si>
  <si>
    <t>山名氏城跡　此隅山城跡</t>
    <rPh sb="0" eb="2">
      <t>ヤマナ</t>
    </rPh>
    <rPh sb="2" eb="3">
      <t>シ</t>
    </rPh>
    <rPh sb="3" eb="5">
      <t>ジョウセキ</t>
    </rPh>
    <rPh sb="6" eb="7">
      <t>コ</t>
    </rPh>
    <rPh sb="7" eb="8">
      <t>スミ</t>
    </rPh>
    <rPh sb="8" eb="9">
      <t>ヤマ</t>
    </rPh>
    <rPh sb="9" eb="11">
      <t>ジョウセキ</t>
    </rPh>
    <phoneticPr fontId="1"/>
  </si>
  <si>
    <t>山名氏城跡　有子山城跡</t>
    <rPh sb="0" eb="2">
      <t>ヤマナ</t>
    </rPh>
    <rPh sb="2" eb="3">
      <t>シ</t>
    </rPh>
    <rPh sb="3" eb="4">
      <t>シロ</t>
    </rPh>
    <rPh sb="4" eb="5">
      <t>アト</t>
    </rPh>
    <rPh sb="6" eb="7">
      <t>アリ</t>
    </rPh>
    <rPh sb="7" eb="8">
      <t>コ</t>
    </rPh>
    <rPh sb="8" eb="9">
      <t>ヤマ</t>
    </rPh>
    <rPh sb="9" eb="11">
      <t>ジョウセキ</t>
    </rPh>
    <phoneticPr fontId="1"/>
  </si>
  <si>
    <t>平 元  9.22</t>
    <rPh sb="0" eb="1">
      <t>ヘイ</t>
    </rPh>
    <rPh sb="2" eb="3">
      <t>ゲン</t>
    </rPh>
    <phoneticPr fontId="1"/>
  </si>
  <si>
    <t>旧大岡寺庭園</t>
    <rPh sb="0" eb="1">
      <t>キュウ</t>
    </rPh>
    <rPh sb="1" eb="3">
      <t>オオオカ</t>
    </rPh>
    <rPh sb="3" eb="4">
      <t>テラ</t>
    </rPh>
    <rPh sb="4" eb="6">
      <t>テイエン</t>
    </rPh>
    <phoneticPr fontId="1"/>
  </si>
  <si>
    <t>昭  6. 2.20</t>
    <rPh sb="0" eb="1">
      <t>ショウ</t>
    </rPh>
    <phoneticPr fontId="1"/>
  </si>
  <si>
    <t>玄武洞（青龍洞）</t>
    <rPh sb="0" eb="3">
      <t>ゲンブドウ</t>
    </rPh>
    <rPh sb="4" eb="5">
      <t>アオ</t>
    </rPh>
    <rPh sb="5" eb="6">
      <t>リュウ</t>
    </rPh>
    <rPh sb="6" eb="7">
      <t>ドウ</t>
    </rPh>
    <phoneticPr fontId="1"/>
  </si>
  <si>
    <t>昭 26. 6. 9</t>
    <rPh sb="0" eb="1">
      <t>ショウ</t>
    </rPh>
    <phoneticPr fontId="1"/>
  </si>
  <si>
    <t>畑上の大トチノキ</t>
    <rPh sb="0" eb="1">
      <t>ハタ</t>
    </rPh>
    <rPh sb="1" eb="2">
      <t>ウエ</t>
    </rPh>
    <rPh sb="3" eb="4">
      <t>ダイ</t>
    </rPh>
    <phoneticPr fontId="1"/>
  </si>
  <si>
    <t>昭 40. 3.16</t>
    <rPh sb="0" eb="1">
      <t>ショウ</t>
    </rPh>
    <phoneticPr fontId="1"/>
  </si>
  <si>
    <t>昭 43. 3.29</t>
    <rPh sb="0" eb="1">
      <t>ショウ</t>
    </rPh>
    <phoneticPr fontId="1"/>
  </si>
  <si>
    <t>昭 58. 5. 4</t>
    <rPh sb="0" eb="1">
      <t>ショウ</t>
    </rPh>
    <phoneticPr fontId="1"/>
  </si>
  <si>
    <t>但東町虫生</t>
    <phoneticPr fontId="2"/>
  </si>
  <si>
    <t>法花寺</t>
    <phoneticPr fontId="2"/>
  </si>
  <si>
    <t>173㎡</t>
    <phoneticPr fontId="2"/>
  </si>
  <si>
    <t>中谷</t>
    <phoneticPr fontId="2"/>
  </si>
  <si>
    <t>三宅</t>
    <phoneticPr fontId="2"/>
  </si>
  <si>
    <t>城崎町上山</t>
    <phoneticPr fontId="2"/>
  </si>
  <si>
    <t>竹野町鬼神谷</t>
    <phoneticPr fontId="2"/>
  </si>
  <si>
    <t>日高町鶴岡</t>
    <phoneticPr fontId="2"/>
  </si>
  <si>
    <t>344㎡</t>
    <phoneticPr fontId="2"/>
  </si>
  <si>
    <t>260.96㎡</t>
    <phoneticPr fontId="2"/>
  </si>
  <si>
    <t>152.53㎡</t>
    <phoneticPr fontId="2"/>
  </si>
  <si>
    <t>竹野町賀嶋</t>
    <phoneticPr fontId="2"/>
  </si>
  <si>
    <t>竹野町田久日</t>
    <phoneticPr fontId="2"/>
  </si>
  <si>
    <t>竹野町桑野本</t>
    <phoneticPr fontId="2"/>
  </si>
  <si>
    <t>日高町栃本</t>
    <phoneticPr fontId="2"/>
  </si>
  <si>
    <t>170,000㎡</t>
    <phoneticPr fontId="2"/>
  </si>
  <si>
    <t>日高町万劫</t>
    <phoneticPr fontId="2"/>
  </si>
  <si>
    <t>城崎町湯島</t>
    <phoneticPr fontId="2"/>
  </si>
  <si>
    <t>出石町桐野　御出石神社</t>
    <phoneticPr fontId="2"/>
  </si>
  <si>
    <t>安牟加神社</t>
    <phoneticPr fontId="2"/>
  </si>
  <si>
    <t>田結</t>
    <phoneticPr fontId="2"/>
  </si>
  <si>
    <t>引野</t>
    <phoneticPr fontId="2"/>
  </si>
  <si>
    <t>204,102㎡</t>
    <phoneticPr fontId="2"/>
  </si>
  <si>
    <t>2,040㎡</t>
    <phoneticPr fontId="2"/>
  </si>
  <si>
    <t>244㎡</t>
    <phoneticPr fontId="2"/>
  </si>
  <si>
    <t>9,278㎡</t>
    <phoneticPr fontId="2"/>
  </si>
  <si>
    <t>城崎町湯島　四所神社、温泉寺</t>
    <phoneticPr fontId="2"/>
  </si>
  <si>
    <t>竹野町椒　ほそ椒神社</t>
    <phoneticPr fontId="2"/>
  </si>
  <si>
    <t>蓮生寺本堂</t>
    <phoneticPr fontId="27"/>
  </si>
  <si>
    <t>城崎温泉ロープウェイ</t>
    <phoneticPr fontId="27"/>
  </si>
  <si>
    <t>◎60</t>
    <phoneticPr fontId="2"/>
  </si>
  <si>
    <t>◎55</t>
    <phoneticPr fontId="2"/>
  </si>
  <si>
    <t>◎12</t>
    <phoneticPr fontId="2"/>
  </si>
  <si>
    <t>◎17</t>
    <phoneticPr fontId="2"/>
  </si>
  <si>
    <t>M飲食サービス業、宿泊業</t>
    <rPh sb="1" eb="3">
      <t>インショク</t>
    </rPh>
    <rPh sb="7" eb="8">
      <t>ギョウ</t>
    </rPh>
    <rPh sb="9" eb="11">
      <t>シュクハク</t>
    </rPh>
    <rPh sb="11" eb="12">
      <t>ギョウ</t>
    </rPh>
    <phoneticPr fontId="2"/>
  </si>
  <si>
    <t>農林漁業従事者</t>
    <rPh sb="0" eb="2">
      <t>ノウリン</t>
    </rPh>
    <rPh sb="2" eb="4">
      <t>ギョギョウ</t>
    </rPh>
    <rPh sb="4" eb="7">
      <t>ジュウジシャ</t>
    </rPh>
    <phoneticPr fontId="2"/>
  </si>
  <si>
    <t>資料：環境経済課　兵庫県の工業</t>
    <rPh sb="3" eb="5">
      <t>カンキョウ</t>
    </rPh>
    <rPh sb="5" eb="7">
      <t>ケイザイ</t>
    </rPh>
    <rPh sb="7" eb="8">
      <t>カ</t>
    </rPh>
    <rPh sb="9" eb="12">
      <t>ヒョウゴケン</t>
    </rPh>
    <rPh sb="13" eb="15">
      <t>コウギョウ</t>
    </rPh>
    <phoneticPr fontId="2"/>
  </si>
  <si>
    <t>資料：環境経済課</t>
    <rPh sb="3" eb="5">
      <t>カンキョウ</t>
    </rPh>
    <rPh sb="5" eb="7">
      <t>ケイザイ</t>
    </rPh>
    <rPh sb="7" eb="8">
      <t>カ</t>
    </rPh>
    <phoneticPr fontId="2"/>
  </si>
  <si>
    <t>劇場・病院</t>
    <rPh sb="0" eb="2">
      <t>ゲキジョウ</t>
    </rPh>
    <rPh sb="3" eb="5">
      <t>ビョウイン</t>
    </rPh>
    <phoneticPr fontId="2"/>
  </si>
  <si>
    <t>豊岡地域（1処理区）</t>
    <phoneticPr fontId="2"/>
  </si>
  <si>
    <t>日高地域（2処理区）</t>
    <phoneticPr fontId="2"/>
  </si>
  <si>
    <t>但東地域（0処理区）</t>
    <phoneticPr fontId="2"/>
  </si>
  <si>
    <t>豊岡地域（2処理区）</t>
    <phoneticPr fontId="2"/>
  </si>
  <si>
    <t>城崎地域（4処理区）</t>
    <phoneticPr fontId="2"/>
  </si>
  <si>
    <t>竹野地域（9処理区）</t>
    <phoneticPr fontId="2"/>
  </si>
  <si>
    <t>日高地域（0処理区）</t>
    <phoneticPr fontId="2"/>
  </si>
  <si>
    <t>出石地域（0処理区）</t>
    <phoneticPr fontId="2"/>
  </si>
  <si>
    <t>但東地域（2処理区）</t>
    <phoneticPr fontId="2"/>
  </si>
  <si>
    <t>・電灯とは、定額電灯、従量電灯、公衆街路灯、時間帯別電灯　　　　　　・電力とは、深夜電力、低圧電力、事業用電力</t>
    <rPh sb="22" eb="25">
      <t>ジカンタイ</t>
    </rPh>
    <rPh sb="25" eb="26">
      <t>ベツ</t>
    </rPh>
    <rPh sb="26" eb="28">
      <t>デントウ</t>
    </rPh>
    <phoneticPr fontId="2"/>
  </si>
  <si>
    <r>
      <t>１  電灯・電力需要状況　　　</t>
    </r>
    <r>
      <rPr>
        <sz val="9"/>
        <rFont val="ＭＳ Ｐゴシック"/>
        <family val="3"/>
        <charset val="128"/>
      </rPr>
      <t>※電力自由化に伴い、平成28年度より対外公表なし</t>
    </r>
    <rPh sb="16" eb="18">
      <t>デンリョク</t>
    </rPh>
    <rPh sb="18" eb="21">
      <t>ジユウカ</t>
    </rPh>
    <rPh sb="22" eb="23">
      <t>トモナ</t>
    </rPh>
    <rPh sb="25" eb="27">
      <t>ヘイセイ</t>
    </rPh>
    <rPh sb="29" eb="31">
      <t>ネンド</t>
    </rPh>
    <rPh sb="33" eb="35">
      <t>タイガイ</t>
    </rPh>
    <rPh sb="35" eb="37">
      <t>コウヒョウ</t>
    </rPh>
    <phoneticPr fontId="2"/>
  </si>
  <si>
    <t>（単位：％）</t>
    <phoneticPr fontId="2"/>
  </si>
  <si>
    <t>使用
回数</t>
    <phoneticPr fontId="2"/>
  </si>
  <si>
    <t>学校数（校）</t>
    <rPh sb="4" eb="5">
      <t>コウ</t>
    </rPh>
    <phoneticPr fontId="2"/>
  </si>
  <si>
    <t>教員1人当たり生徒等数</t>
    <rPh sb="9" eb="10">
      <t>トウ</t>
    </rPh>
    <phoneticPr fontId="2"/>
  </si>
  <si>
    <t>学校数
（校）</t>
    <rPh sb="5" eb="6">
      <t>コウ</t>
    </rPh>
    <phoneticPr fontId="2"/>
  </si>
  <si>
    <t>学級数
（学級）</t>
    <rPh sb="5" eb="7">
      <t>ガッキュウ</t>
    </rPh>
    <phoneticPr fontId="2"/>
  </si>
  <si>
    <t>図書館・コミュニティセンター</t>
    <rPh sb="0" eb="3">
      <t>トショカン</t>
    </rPh>
    <phoneticPr fontId="2"/>
  </si>
  <si>
    <t>日高町東河内608-2</t>
    <rPh sb="3" eb="4">
      <t>ヒガシ</t>
    </rPh>
    <rPh sb="4" eb="6">
      <t>カワチ</t>
    </rPh>
    <phoneticPr fontId="2"/>
  </si>
  <si>
    <t>出石町内町98-9</t>
    <phoneticPr fontId="2"/>
  </si>
  <si>
    <t>竹野町須谷433</t>
    <phoneticPr fontId="2"/>
  </si>
  <si>
    <t>　</t>
    <phoneticPr fontId="2"/>
  </si>
  <si>
    <t>アナログ</t>
    <phoneticPr fontId="27"/>
  </si>
  <si>
    <t>デジタル</t>
    <phoneticPr fontId="27"/>
  </si>
  <si>
    <t>-</t>
    <phoneticPr fontId="27"/>
  </si>
  <si>
    <t>元</t>
    <rPh sb="0" eb="1">
      <t>モト</t>
    </rPh>
    <phoneticPr fontId="27"/>
  </si>
  <si>
    <t xml:space="preserve">資料:総務課（住民基本台帳法人口） </t>
    <phoneticPr fontId="2"/>
  </si>
  <si>
    <t>多目的広場</t>
    <rPh sb="3" eb="5">
      <t>ヒロバ</t>
    </rPh>
    <phoneticPr fontId="27"/>
  </si>
  <si>
    <t>多目的グラウンド</t>
    <rPh sb="0" eb="3">
      <t>タモクテキ</t>
    </rPh>
    <phoneticPr fontId="27"/>
  </si>
  <si>
    <t>会議室</t>
    <rPh sb="0" eb="3">
      <t>カイギシツ</t>
    </rPh>
    <phoneticPr fontId="27"/>
  </si>
  <si>
    <t>（注）平成30年７月30日供用開始</t>
    <rPh sb="0" eb="3">
      <t>チュウ</t>
    </rPh>
    <rPh sb="3" eb="5">
      <t>ヘイセイ</t>
    </rPh>
    <rPh sb="7" eb="8">
      <t>ネン</t>
    </rPh>
    <rPh sb="9" eb="10">
      <t>ガツ</t>
    </rPh>
    <rPh sb="12" eb="13">
      <t>ニチ</t>
    </rPh>
    <rPh sb="13" eb="14">
      <t>トモ</t>
    </rPh>
    <rPh sb="14" eb="15">
      <t>ヨウ</t>
    </rPh>
    <rPh sb="15" eb="17">
      <t>カイシ</t>
    </rPh>
    <phoneticPr fontId="27"/>
  </si>
  <si>
    <t>鍜冶屋</t>
    <phoneticPr fontId="2"/>
  </si>
  <si>
    <t>出合市場</t>
    <phoneticPr fontId="27"/>
  </si>
  <si>
    <t>住宅
総数</t>
    <phoneticPr fontId="2"/>
  </si>
  <si>
    <t>　</t>
    <phoneticPr fontId="3"/>
  </si>
  <si>
    <t>-</t>
    <phoneticPr fontId="27"/>
  </si>
  <si>
    <t>平成30年</t>
    <rPh sb="0" eb="2">
      <t>ヘイセイ</t>
    </rPh>
    <rPh sb="4" eb="5">
      <t>ネン</t>
    </rPh>
    <phoneticPr fontId="2"/>
  </si>
  <si>
    <t>定期巡回・随時対応型訪問介護看護事業所</t>
    <rPh sb="0" eb="2">
      <t>テイキ</t>
    </rPh>
    <phoneticPr fontId="27"/>
  </si>
  <si>
    <t>中陰302-1</t>
    <phoneticPr fontId="2"/>
  </si>
  <si>
    <t>24-0300</t>
    <phoneticPr fontId="2"/>
  </si>
  <si>
    <t xml:space="preserve">  地域福祉・生活支援拠点　ぐるらん</t>
    <phoneticPr fontId="2"/>
  </si>
  <si>
    <t>日高町岩中50-4</t>
    <phoneticPr fontId="2"/>
  </si>
  <si>
    <t>42-4700</t>
    <phoneticPr fontId="2"/>
  </si>
  <si>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2"/>
  </si>
  <si>
    <t>　ラウンド・ケア・サービス　ことぶき</t>
    <phoneticPr fontId="2"/>
  </si>
  <si>
    <t>日高町祢布1304</t>
    <phoneticPr fontId="2"/>
  </si>
  <si>
    <t>42-0430</t>
    <phoneticPr fontId="2"/>
  </si>
  <si>
    <t>52-3111(出石振興局）</t>
    <rPh sb="8" eb="10">
      <t>イズシ</t>
    </rPh>
    <rPh sb="10" eb="13">
      <t>シンコウキョク</t>
    </rPh>
    <phoneticPr fontId="2"/>
  </si>
  <si>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</si>
  <si>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　 リハビリデイサービスたけのこ豊岡店</t>
    <phoneticPr fontId="2"/>
  </si>
  <si>
    <t>福田1296-1</t>
    <rPh sb="0" eb="2">
      <t>フクダ</t>
    </rPh>
    <phoneticPr fontId="2"/>
  </si>
  <si>
    <t>　けやきホールデイサービスセンター</t>
    <phoneticPr fontId="2"/>
  </si>
  <si>
    <t>　たくろう所銀ちゃんの家</t>
    <rPh sb="5" eb="6">
      <t>ショ</t>
    </rPh>
    <rPh sb="6" eb="7">
      <t>ギン</t>
    </rPh>
    <rPh sb="11" eb="12">
      <t>イエ</t>
    </rPh>
    <phoneticPr fontId="2"/>
  </si>
  <si>
    <t>正法寺480-4</t>
    <rPh sb="0" eb="3">
      <t>ショウボウジ</t>
    </rPh>
    <phoneticPr fontId="2"/>
  </si>
  <si>
    <t>34-8410</t>
    <phoneticPr fontId="2"/>
  </si>
  <si>
    <t>弥栄町3-15</t>
    <rPh sb="0" eb="3">
      <t>ヤサカエチョウ</t>
    </rPh>
    <phoneticPr fontId="2"/>
  </si>
  <si>
    <t>三野神社大般若経</t>
    <rPh sb="0" eb="2">
      <t>ミノ</t>
    </rPh>
    <rPh sb="2" eb="4">
      <t>ジンジャ</t>
    </rPh>
    <rPh sb="4" eb="5">
      <t>ダイ</t>
    </rPh>
    <rPh sb="5" eb="8">
      <t>ハンニャキョウ</t>
    </rPh>
    <phoneticPr fontId="2"/>
  </si>
  <si>
    <t xml:space="preserve"> </t>
    <phoneticPr fontId="2"/>
  </si>
  <si>
    <t>32-0181</t>
    <phoneticPr fontId="2"/>
  </si>
  <si>
    <t>　 令和 元年</t>
    <rPh sb="2" eb="4">
      <t>レイワ</t>
    </rPh>
    <rPh sb="5" eb="6">
      <t>モト</t>
    </rPh>
    <rPh sb="6" eb="7">
      <t>トシ</t>
    </rPh>
    <phoneticPr fontId="2"/>
  </si>
  <si>
    <t>　出石多目的ホール</t>
    <rPh sb="1" eb="3">
      <t>イズシ</t>
    </rPh>
    <rPh sb="3" eb="6">
      <t>タモクテキ</t>
    </rPh>
    <phoneticPr fontId="2"/>
  </si>
  <si>
    <t>出石町水上316</t>
    <phoneticPr fontId="2"/>
  </si>
  <si>
    <t>45-1515（㈱日高振興公社）</t>
    <phoneticPr fontId="2"/>
  </si>
  <si>
    <t>　でいさ～びす豊岡げんき村</t>
    <rPh sb="7" eb="9">
      <t>トヨオカ</t>
    </rPh>
    <rPh sb="12" eb="13">
      <t>ムラ</t>
    </rPh>
    <phoneticPr fontId="2"/>
  </si>
  <si>
    <t>　全但バス但馬ドーム</t>
    <rPh sb="1" eb="3">
      <t>ゼンタン</t>
    </rPh>
    <rPh sb="5" eb="7">
      <t>タジマ</t>
    </rPh>
    <phoneticPr fontId="2"/>
  </si>
  <si>
    <t>７  児童扶養手当受給資格者数（各年度末現在）</t>
    <rPh sb="3" eb="5">
      <t>ジドウ</t>
    </rPh>
    <rPh sb="5" eb="7">
      <t>フヨウ</t>
    </rPh>
    <rPh sb="7" eb="9">
      <t>テアテ</t>
    </rPh>
    <rPh sb="9" eb="11">
      <t>ジュキュウ</t>
    </rPh>
    <rPh sb="11" eb="14">
      <t>シカクシャ</t>
    </rPh>
    <rPh sb="14" eb="15">
      <t>カズ</t>
    </rPh>
    <phoneticPr fontId="2"/>
  </si>
  <si>
    <t xml:space="preserve"> </t>
    <phoneticPr fontId="27"/>
  </si>
  <si>
    <t xml:space="preserve">（建築面積）                                                                           </t>
    <phoneticPr fontId="2"/>
  </si>
  <si>
    <t xml:space="preserve">令  元. 7.19 </t>
    <rPh sb="0" eb="1">
      <t>レイ</t>
    </rPh>
    <rPh sb="3" eb="4">
      <t>モト</t>
    </rPh>
    <phoneticPr fontId="2"/>
  </si>
  <si>
    <t>令 元.12.5</t>
    <rPh sb="0" eb="1">
      <t>レイ</t>
    </rPh>
    <rPh sb="2" eb="3">
      <t>モト</t>
    </rPh>
    <phoneticPr fontId="27"/>
  </si>
  <si>
    <t>コウノトリ保護増殖センター第一フライングゲージ</t>
    <rPh sb="5" eb="7">
      <t>ホゴ</t>
    </rPh>
    <rPh sb="7" eb="9">
      <t>ゾウショク</t>
    </rPh>
    <rPh sb="13" eb="15">
      <t>ダイイチ</t>
    </rPh>
    <phoneticPr fontId="27"/>
  </si>
  <si>
    <t>野上</t>
    <rPh sb="0" eb="2">
      <t>ノガミ</t>
    </rPh>
    <phoneticPr fontId="2"/>
  </si>
  <si>
    <t>一般住宅の中にアパート等が見られる住宅地域</t>
    <rPh sb="0" eb="1">
      <t>イチ</t>
    </rPh>
    <rPh sb="1" eb="2">
      <t>ハン</t>
    </rPh>
    <rPh sb="2" eb="4">
      <t>ジュウタク</t>
    </rPh>
    <rPh sb="5" eb="6">
      <t>ナカ</t>
    </rPh>
    <rPh sb="11" eb="12">
      <t>トウ</t>
    </rPh>
    <rPh sb="13" eb="14">
      <t>ミ</t>
    </rPh>
    <rPh sb="17" eb="21">
      <t>ジュウタクチイキ</t>
    </rPh>
    <phoneticPr fontId="27"/>
  </si>
  <si>
    <t>観光客向けの低層店舗等が建ち並ぶ商業地域</t>
    <rPh sb="0" eb="3">
      <t>カンコウキャク</t>
    </rPh>
    <rPh sb="3" eb="4">
      <t>ム</t>
    </rPh>
    <rPh sb="6" eb="8">
      <t>テイソウ</t>
    </rPh>
    <rPh sb="8" eb="10">
      <t>テンポ</t>
    </rPh>
    <rPh sb="10" eb="11">
      <t>トウ</t>
    </rPh>
    <rPh sb="12" eb="13">
      <t>タ</t>
    </rPh>
    <rPh sb="14" eb="15">
      <t>ナラ</t>
    </rPh>
    <rPh sb="16" eb="20">
      <t>ショウギョウチイキ</t>
    </rPh>
    <phoneticPr fontId="27"/>
  </si>
  <si>
    <t>　　  　　２年</t>
    <rPh sb="7" eb="8">
      <t>トシ</t>
    </rPh>
    <phoneticPr fontId="2"/>
  </si>
  <si>
    <t>環境性能割交付金</t>
    <rPh sb="0" eb="2">
      <t>カンキョウ</t>
    </rPh>
    <rPh sb="2" eb="4">
      <t>セイノウ</t>
    </rPh>
    <rPh sb="4" eb="5">
      <t>ワリ</t>
    </rPh>
    <rPh sb="5" eb="8">
      <t>コウフキン</t>
    </rPh>
    <phoneticPr fontId="2"/>
  </si>
  <si>
    <t>　豊岡市社会福市協議会　日高東デイサービスセンター</t>
    <rPh sb="1" eb="4">
      <t>トヨオカシ</t>
    </rPh>
    <rPh sb="4" eb="6">
      <t>シャカイ</t>
    </rPh>
    <rPh sb="6" eb="7">
      <t>フク</t>
    </rPh>
    <rPh sb="7" eb="8">
      <t>シ</t>
    </rPh>
    <rPh sb="8" eb="11">
      <t>キョウギカイ</t>
    </rPh>
    <rPh sb="12" eb="14">
      <t>ヒダカ</t>
    </rPh>
    <rPh sb="14" eb="15">
      <t>ヒガシ</t>
    </rPh>
    <phoneticPr fontId="2"/>
  </si>
  <si>
    <t>　豊岡市社会福祉協議会　日高西デイサービスセンター</t>
    <rPh sb="1" eb="4">
      <t>トヨオカシ</t>
    </rPh>
    <rPh sb="4" eb="6">
      <t>シャカイ</t>
    </rPh>
    <rPh sb="6" eb="8">
      <t>フクシ</t>
    </rPh>
    <rPh sb="8" eb="11">
      <t>キョウギカイ</t>
    </rPh>
    <rPh sb="12" eb="14">
      <t>ヒダカ</t>
    </rPh>
    <rPh sb="14" eb="15">
      <t>ニシ</t>
    </rPh>
    <phoneticPr fontId="2"/>
  </si>
  <si>
    <t>　デイサービスアウル２号館</t>
    <rPh sb="11" eb="12">
      <t>ゴウ</t>
    </rPh>
    <rPh sb="12" eb="13">
      <t>ヤカタ</t>
    </rPh>
    <phoneticPr fontId="2"/>
  </si>
  <si>
    <t>34-8881</t>
    <phoneticPr fontId="2"/>
  </si>
  <si>
    <t>　リハビリデイサービス　and Reha.</t>
    <phoneticPr fontId="2"/>
  </si>
  <si>
    <t>日高町祢布789-1</t>
    <rPh sb="0" eb="3">
      <t>ヒダカチョウ</t>
    </rPh>
    <phoneticPr fontId="2"/>
  </si>
  <si>
    <t>21-8001</t>
    <phoneticPr fontId="2"/>
  </si>
  <si>
    <t>　ポポロの杜　出石別館</t>
    <rPh sb="9" eb="11">
      <t>ベッカン</t>
    </rPh>
    <phoneticPr fontId="2"/>
  </si>
  <si>
    <t>中山向町</t>
    <rPh sb="0" eb="2">
      <t>ナカヤマ</t>
    </rPh>
    <rPh sb="2" eb="4">
      <t>ムカイマチ</t>
    </rPh>
    <phoneticPr fontId="2"/>
  </si>
  <si>
    <t>資料：但東振興局地域振興課</t>
    <rPh sb="3" eb="5">
      <t>タントウ</t>
    </rPh>
    <rPh sb="5" eb="7">
      <t>シンコウ</t>
    </rPh>
    <rPh sb="7" eb="8">
      <t>キョク</t>
    </rPh>
    <rPh sb="8" eb="10">
      <t>チイキ</t>
    </rPh>
    <rPh sb="10" eb="12">
      <t>シンコウ</t>
    </rPh>
    <rPh sb="12" eb="13">
      <t>カ</t>
    </rPh>
    <phoneticPr fontId="2"/>
  </si>
  <si>
    <t>資料：建設課</t>
    <rPh sb="0" eb="2">
      <t>シリョウ</t>
    </rPh>
    <rPh sb="3" eb="5">
      <t>ケンセツ</t>
    </rPh>
    <rPh sb="5" eb="6">
      <t>カ</t>
    </rPh>
    <phoneticPr fontId="2"/>
  </si>
  <si>
    <t>元年度</t>
    <rPh sb="0" eb="1">
      <t>モト</t>
    </rPh>
    <phoneticPr fontId="2"/>
  </si>
  <si>
    <t>令和元年度</t>
    <rPh sb="0" eb="2">
      <t>レイワ</t>
    </rPh>
    <rPh sb="2" eb="3">
      <t>モト</t>
    </rPh>
    <phoneticPr fontId="2"/>
  </si>
  <si>
    <t xml:space="preserve">10  建築確認に伴う消防同意状況                                                       </t>
    <phoneticPr fontId="2"/>
  </si>
  <si>
    <t>資料：県医師・歯科医師・薬剤師統計</t>
    <rPh sb="3" eb="4">
      <t>ケン</t>
    </rPh>
    <rPh sb="4" eb="6">
      <t>イシ</t>
    </rPh>
    <rPh sb="7" eb="9">
      <t>シカ</t>
    </rPh>
    <rPh sb="9" eb="11">
      <t>イシ</t>
    </rPh>
    <rPh sb="12" eb="15">
      <t>ヤクザイシ</t>
    </rPh>
    <rPh sb="15" eb="17">
      <t>トウケイ</t>
    </rPh>
    <phoneticPr fontId="2"/>
  </si>
  <si>
    <t>令　和　２　年</t>
    <rPh sb="0" eb="1">
      <t>レイ</t>
    </rPh>
    <rPh sb="2" eb="3">
      <t>ワ</t>
    </rPh>
    <phoneticPr fontId="2"/>
  </si>
  <si>
    <t>45-1331（㈱日高振興公社）</t>
    <phoneticPr fontId="2"/>
  </si>
  <si>
    <t>日高町祢布920(日高庁舎２階)</t>
    <rPh sb="3" eb="5">
      <t>ニョウ</t>
    </rPh>
    <phoneticPr fontId="2"/>
  </si>
  <si>
    <t>７  漁業種別漁獲量・漁獲高</t>
    <phoneticPr fontId="2"/>
  </si>
  <si>
    <t>令和元年（平成31年）</t>
    <rPh sb="0" eb="2">
      <t>レイワ</t>
    </rPh>
    <rPh sb="2" eb="3">
      <t>ゲン</t>
    </rPh>
    <rPh sb="3" eb="4">
      <t>ネン</t>
    </rPh>
    <rPh sb="5" eb="7">
      <t>ヘイセイ</t>
    </rPh>
    <rPh sb="9" eb="10">
      <t>ネン</t>
    </rPh>
    <phoneticPr fontId="2"/>
  </si>
  <si>
    <t>法人事業税交付金</t>
    <rPh sb="0" eb="2">
      <t>ホウジン</t>
    </rPh>
    <rPh sb="2" eb="5">
      <t>ジギョウゼイ</t>
    </rPh>
    <rPh sb="5" eb="8">
      <t>コウフキン</t>
    </rPh>
    <phoneticPr fontId="27"/>
  </si>
  <si>
    <t>赤野</t>
    <rPh sb="0" eb="2">
      <t>アカノ</t>
    </rPh>
    <phoneticPr fontId="2"/>
  </si>
  <si>
    <t>　たんたん温泉福寿の湯</t>
    <rPh sb="5" eb="7">
      <t>オンセン</t>
    </rPh>
    <rPh sb="7" eb="9">
      <t>フクジュ</t>
    </rPh>
    <rPh sb="10" eb="11">
      <t>ユ</t>
    </rPh>
    <phoneticPr fontId="2"/>
  </si>
  <si>
    <t>新型コロナ対策融資</t>
    <rPh sb="0" eb="2">
      <t>シンガタ</t>
    </rPh>
    <rPh sb="5" eb="7">
      <t>タイサク</t>
    </rPh>
    <rPh sb="7" eb="9">
      <t>ユウシ</t>
    </rPh>
    <phoneticPr fontId="27"/>
  </si>
  <si>
    <t>資料： 農業委員会</t>
    <phoneticPr fontId="2"/>
  </si>
  <si>
    <t>　ことぶき苑</t>
    <rPh sb="5" eb="6">
      <t>エン</t>
    </rPh>
    <phoneticPr fontId="2"/>
  </si>
  <si>
    <t>　四季の里ひだか</t>
    <rPh sb="1" eb="3">
      <t>シキ</t>
    </rPh>
    <rPh sb="4" eb="5">
      <t>サト</t>
    </rPh>
    <phoneticPr fontId="2"/>
  </si>
  <si>
    <t>日高町土居160-3</t>
    <rPh sb="0" eb="2">
      <t>ヒダカ</t>
    </rPh>
    <rPh sb="2" eb="3">
      <t>チョウ</t>
    </rPh>
    <rPh sb="3" eb="5">
      <t>ドイ</t>
    </rPh>
    <phoneticPr fontId="2"/>
  </si>
  <si>
    <t>43-2100</t>
    <phoneticPr fontId="2"/>
  </si>
  <si>
    <t>　小規模多機能　但東愛の園</t>
    <rPh sb="1" eb="7">
      <t>ショウキボタキノウ</t>
    </rPh>
    <rPh sb="8" eb="10">
      <t>タントウ</t>
    </rPh>
    <rPh sb="10" eb="11">
      <t>アイ</t>
    </rPh>
    <rPh sb="12" eb="13">
      <t>ソノ</t>
    </rPh>
    <phoneticPr fontId="2"/>
  </si>
  <si>
    <t>但東町小谷338-1</t>
    <rPh sb="0" eb="3">
      <t>タントウチョウ</t>
    </rPh>
    <rPh sb="3" eb="5">
      <t>コタニ</t>
    </rPh>
    <phoneticPr fontId="2"/>
  </si>
  <si>
    <t>20-1381</t>
    <phoneticPr fontId="2"/>
  </si>
  <si>
    <t>豊岡市山王町7-52</t>
    <rPh sb="0" eb="3">
      <t>トヨオカシ</t>
    </rPh>
    <rPh sb="3" eb="6">
      <t>サンノウチョウ</t>
    </rPh>
    <phoneticPr fontId="2"/>
  </si>
  <si>
    <t>山王町235番1</t>
    <rPh sb="0" eb="1">
      <t>ヤマ</t>
    </rPh>
    <rPh sb="1" eb="2">
      <t>オウ</t>
    </rPh>
    <rPh sb="2" eb="3">
      <t>マチ</t>
    </rPh>
    <rPh sb="6" eb="7">
      <t>バン</t>
    </rPh>
    <phoneticPr fontId="7"/>
  </si>
  <si>
    <t>一般住宅が多い利便性のよい住宅地域</t>
    <rPh sb="0" eb="2">
      <t>イッパン</t>
    </rPh>
    <rPh sb="2" eb="4">
      <t>ジュウタク</t>
    </rPh>
    <rPh sb="5" eb="6">
      <t>オオ</t>
    </rPh>
    <rPh sb="7" eb="10">
      <t>リベンセイ</t>
    </rPh>
    <rPh sb="13" eb="15">
      <t>ジュウタク</t>
    </rPh>
    <rPh sb="15" eb="17">
      <t>チイキ</t>
    </rPh>
    <phoneticPr fontId="7"/>
  </si>
  <si>
    <t>北８ｍ市道</t>
    <rPh sb="0" eb="1">
      <t>キタ</t>
    </rPh>
    <rPh sb="3" eb="5">
      <t>シドウ</t>
    </rPh>
    <phoneticPr fontId="7"/>
  </si>
  <si>
    <t>水道、ガス、下水</t>
    <rPh sb="0" eb="2">
      <t>スイドウ</t>
    </rPh>
    <rPh sb="6" eb="8">
      <t>ゲスイ</t>
    </rPh>
    <phoneticPr fontId="7"/>
  </si>
  <si>
    <t>豊岡駅530ｍ</t>
    <rPh sb="0" eb="3">
      <t>トヨオカエキ</t>
    </rPh>
    <phoneticPr fontId="7"/>
  </si>
  <si>
    <t>庄境
字上樋口158番5</t>
    <rPh sb="0" eb="2">
      <t>ショウザカイ</t>
    </rPh>
    <rPh sb="3" eb="4">
      <t>アザ</t>
    </rPh>
    <rPh sb="4" eb="5">
      <t>ウエ</t>
    </rPh>
    <rPh sb="5" eb="7">
      <t>ヒグチ</t>
    </rPh>
    <rPh sb="10" eb="11">
      <t>バン</t>
    </rPh>
    <phoneticPr fontId="7"/>
  </si>
  <si>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7"/>
  </si>
  <si>
    <t>北６ｍ市道</t>
    <rPh sb="0" eb="1">
      <t>キタ</t>
    </rPh>
    <rPh sb="3" eb="5">
      <t>シドウ</t>
    </rPh>
    <phoneticPr fontId="7"/>
  </si>
  <si>
    <t>水道、下水</t>
    <rPh sb="0" eb="2">
      <t>スイドウ</t>
    </rPh>
    <rPh sb="3" eb="5">
      <t>ゲスイ</t>
    </rPh>
    <phoneticPr fontId="7"/>
  </si>
  <si>
    <t>豊岡駅2.5ｋｍ</t>
    <rPh sb="0" eb="3">
      <t>トヨオカエキ</t>
    </rPh>
    <phoneticPr fontId="7"/>
  </si>
  <si>
    <t>土渕
字田向60番2外</t>
    <rPh sb="0" eb="1">
      <t>ツチ</t>
    </rPh>
    <rPh sb="1" eb="2">
      <t>フチ</t>
    </rPh>
    <rPh sb="3" eb="4">
      <t>アザ</t>
    </rPh>
    <rPh sb="4" eb="5">
      <t>タ</t>
    </rPh>
    <rPh sb="5" eb="6">
      <t>ムカイ</t>
    </rPh>
    <rPh sb="8" eb="9">
      <t>バン</t>
    </rPh>
    <rPh sb="10" eb="11">
      <t>ホカ</t>
    </rPh>
    <phoneticPr fontId="7"/>
  </si>
  <si>
    <t>農家住宅が多い県道背後の住宅地域</t>
    <rPh sb="0" eb="2">
      <t>ノウカ</t>
    </rPh>
    <rPh sb="2" eb="4">
      <t>ジュウタク</t>
    </rPh>
    <rPh sb="5" eb="6">
      <t>オオ</t>
    </rPh>
    <rPh sb="7" eb="9">
      <t>ケンドウ</t>
    </rPh>
    <rPh sb="9" eb="11">
      <t>ハイゴ</t>
    </rPh>
    <rPh sb="12" eb="14">
      <t>ジュウタク</t>
    </rPh>
    <rPh sb="14" eb="16">
      <t>チイキ</t>
    </rPh>
    <phoneticPr fontId="7"/>
  </si>
  <si>
    <t>南４ｍ市道</t>
    <rPh sb="0" eb="1">
      <t>ミナミ</t>
    </rPh>
    <rPh sb="3" eb="5">
      <t>シドウ</t>
    </rPh>
    <phoneticPr fontId="7"/>
  </si>
  <si>
    <t>豊岡駅5.8ｋｍ</t>
    <rPh sb="0" eb="3">
      <t>トヨオカエキ</t>
    </rPh>
    <phoneticPr fontId="7"/>
  </si>
  <si>
    <t>出石町本町
字本町34番外</t>
    <rPh sb="0" eb="3">
      <t>イズシチョウ</t>
    </rPh>
    <rPh sb="3" eb="5">
      <t>ホンマチ</t>
    </rPh>
    <rPh sb="6" eb="7">
      <t>アザ</t>
    </rPh>
    <rPh sb="7" eb="9">
      <t>ホンマチ</t>
    </rPh>
    <rPh sb="11" eb="12">
      <t>バン</t>
    </rPh>
    <rPh sb="12" eb="13">
      <t>ホカ</t>
    </rPh>
    <phoneticPr fontId="7"/>
  </si>
  <si>
    <t>一般住宅を中心に店舗等の混在する住宅地域</t>
    <rPh sb="0" eb="2">
      <t>イッパン</t>
    </rPh>
    <rPh sb="2" eb="4">
      <t>ジュウタク</t>
    </rPh>
    <rPh sb="5" eb="7">
      <t>チュウシン</t>
    </rPh>
    <rPh sb="8" eb="10">
      <t>テンポ</t>
    </rPh>
    <rPh sb="10" eb="11">
      <t>トウ</t>
    </rPh>
    <rPh sb="12" eb="14">
      <t>コンザイ</t>
    </rPh>
    <rPh sb="16" eb="18">
      <t>ジュウタク</t>
    </rPh>
    <rPh sb="18" eb="20">
      <t>チイキ</t>
    </rPh>
    <phoneticPr fontId="7"/>
  </si>
  <si>
    <t>北6.5ｍ市道</t>
    <rPh sb="0" eb="1">
      <t>キタ</t>
    </rPh>
    <rPh sb="5" eb="7">
      <t>シドウ</t>
    </rPh>
    <phoneticPr fontId="7"/>
  </si>
  <si>
    <t>豊岡駅12ｋｍ</t>
    <rPh sb="0" eb="3">
      <t>トヨオカエキ</t>
    </rPh>
    <phoneticPr fontId="7"/>
  </si>
  <si>
    <t>城崎町桃島
字中住954番</t>
    <rPh sb="0" eb="2">
      <t>キノサキ</t>
    </rPh>
    <rPh sb="2" eb="3">
      <t>マチ</t>
    </rPh>
    <rPh sb="3" eb="4">
      <t>モモ</t>
    </rPh>
    <rPh sb="4" eb="5">
      <t>シマ</t>
    </rPh>
    <rPh sb="6" eb="7">
      <t>アザ</t>
    </rPh>
    <rPh sb="7" eb="8">
      <t>ナカ</t>
    </rPh>
    <rPh sb="8" eb="9">
      <t>ス</t>
    </rPh>
    <rPh sb="12" eb="13">
      <t>バン</t>
    </rPh>
    <phoneticPr fontId="7"/>
  </si>
  <si>
    <t>一般住宅の中に社宅等が見られる住宅地域</t>
    <rPh sb="0" eb="2">
      <t>イッパン</t>
    </rPh>
    <rPh sb="2" eb="4">
      <t>ジュウタク</t>
    </rPh>
    <rPh sb="5" eb="6">
      <t>ナカ</t>
    </rPh>
    <rPh sb="7" eb="9">
      <t>シャタク</t>
    </rPh>
    <rPh sb="9" eb="10">
      <t>トウ</t>
    </rPh>
    <rPh sb="11" eb="12">
      <t>ミ</t>
    </rPh>
    <rPh sb="15" eb="17">
      <t>ジュウタク</t>
    </rPh>
    <rPh sb="17" eb="19">
      <t>チイキ</t>
    </rPh>
    <phoneticPr fontId="7"/>
  </si>
  <si>
    <t>北東３ｍ市道</t>
    <rPh sb="0" eb="2">
      <t>ホクトウ</t>
    </rPh>
    <rPh sb="4" eb="6">
      <t>シドウ</t>
    </rPh>
    <phoneticPr fontId="7"/>
  </si>
  <si>
    <t>城崎温泉駅840ｍ</t>
    <rPh sb="0" eb="2">
      <t>キノサキ</t>
    </rPh>
    <rPh sb="2" eb="4">
      <t>オンセン</t>
    </rPh>
    <rPh sb="4" eb="5">
      <t>エキ</t>
    </rPh>
    <phoneticPr fontId="7"/>
  </si>
  <si>
    <t>竹野町竹野
字西町637番2</t>
    <rPh sb="0" eb="3">
      <t>タケノチョウ</t>
    </rPh>
    <rPh sb="3" eb="5">
      <t>タケノ</t>
    </rPh>
    <rPh sb="6" eb="7">
      <t>アザ</t>
    </rPh>
    <rPh sb="7" eb="8">
      <t>ニシ</t>
    </rPh>
    <rPh sb="8" eb="9">
      <t>マチ</t>
    </rPh>
    <rPh sb="12" eb="13">
      <t>バン</t>
    </rPh>
    <phoneticPr fontId="7"/>
  </si>
  <si>
    <t>一般住宅、民宿等が混在する既成住宅地域</t>
    <rPh sb="0" eb="2">
      <t>イッパン</t>
    </rPh>
    <rPh sb="2" eb="4">
      <t>ジュウタク</t>
    </rPh>
    <rPh sb="5" eb="7">
      <t>ミンシュク</t>
    </rPh>
    <rPh sb="7" eb="8">
      <t>トウ</t>
    </rPh>
    <rPh sb="9" eb="11">
      <t>コンザイ</t>
    </rPh>
    <rPh sb="13" eb="15">
      <t>キセイ</t>
    </rPh>
    <rPh sb="15" eb="17">
      <t>ジュウタク</t>
    </rPh>
    <rPh sb="17" eb="19">
      <t>チイキ</t>
    </rPh>
    <phoneticPr fontId="7"/>
  </si>
  <si>
    <t>南西３ｍ市道</t>
    <rPh sb="0" eb="2">
      <t>ナンセイ</t>
    </rPh>
    <rPh sb="4" eb="6">
      <t>シドウ</t>
    </rPh>
    <phoneticPr fontId="7"/>
  </si>
  <si>
    <t>竹野駅1.3ｋｍ</t>
    <rPh sb="0" eb="2">
      <t>タケノ</t>
    </rPh>
    <rPh sb="2" eb="3">
      <t>エキ</t>
    </rPh>
    <phoneticPr fontId="7"/>
  </si>
  <si>
    <t>出石町町分
字明治351番1</t>
    <rPh sb="0" eb="2">
      <t>イズシ</t>
    </rPh>
    <rPh sb="2" eb="3">
      <t>マチ</t>
    </rPh>
    <rPh sb="3" eb="4">
      <t>マチ</t>
    </rPh>
    <rPh sb="4" eb="5">
      <t>ワ</t>
    </rPh>
    <rPh sb="6" eb="7">
      <t>アザ</t>
    </rPh>
    <rPh sb="7" eb="9">
      <t>メイジ</t>
    </rPh>
    <rPh sb="12" eb="13">
      <t>バン</t>
    </rPh>
    <phoneticPr fontId="7"/>
  </si>
  <si>
    <t>中規模一般住宅に作業所も見られる住宅地域</t>
    <rPh sb="0" eb="3">
      <t>チュウキボ</t>
    </rPh>
    <rPh sb="3" eb="5">
      <t>イッパン</t>
    </rPh>
    <rPh sb="5" eb="7">
      <t>ジュウタク</t>
    </rPh>
    <rPh sb="8" eb="10">
      <t>サギョウ</t>
    </rPh>
    <rPh sb="10" eb="11">
      <t>ショ</t>
    </rPh>
    <rPh sb="12" eb="13">
      <t>ミ</t>
    </rPh>
    <rPh sb="16" eb="18">
      <t>ジュウタク</t>
    </rPh>
    <rPh sb="18" eb="20">
      <t>チイキ</t>
    </rPh>
    <phoneticPr fontId="7"/>
  </si>
  <si>
    <t>東７ｍ県道</t>
    <rPh sb="0" eb="1">
      <t>ヒガシ</t>
    </rPh>
    <rPh sb="3" eb="5">
      <t>ケンドウ</t>
    </rPh>
    <phoneticPr fontId="7"/>
  </si>
  <si>
    <t>豊岡駅11ｋｍ</t>
    <rPh sb="0" eb="3">
      <t>トヨオカエキ</t>
    </rPh>
    <phoneticPr fontId="7"/>
  </si>
  <si>
    <t>日高町江原
字中町167番2</t>
    <rPh sb="0" eb="2">
      <t>ヒダカ</t>
    </rPh>
    <rPh sb="2" eb="3">
      <t>マチ</t>
    </rPh>
    <rPh sb="3" eb="5">
      <t>エバラ</t>
    </rPh>
    <rPh sb="6" eb="7">
      <t>アザ</t>
    </rPh>
    <rPh sb="7" eb="9">
      <t>ナカチョウ</t>
    </rPh>
    <rPh sb="12" eb="13">
      <t>バン</t>
    </rPh>
    <phoneticPr fontId="7"/>
  </si>
  <si>
    <t>中規模一般住宅等が多い既成住宅地域</t>
    <rPh sb="0" eb="3">
      <t>チュウキボ</t>
    </rPh>
    <rPh sb="3" eb="5">
      <t>イッパン</t>
    </rPh>
    <rPh sb="5" eb="7">
      <t>ジュウタク</t>
    </rPh>
    <rPh sb="7" eb="8">
      <t>トウ</t>
    </rPh>
    <rPh sb="9" eb="10">
      <t>オオ</t>
    </rPh>
    <rPh sb="11" eb="13">
      <t>キセイ</t>
    </rPh>
    <rPh sb="13" eb="15">
      <t>ジュウタク</t>
    </rPh>
    <rPh sb="15" eb="16">
      <t>チ</t>
    </rPh>
    <rPh sb="16" eb="17">
      <t>イキ</t>
    </rPh>
    <phoneticPr fontId="7"/>
  </si>
  <si>
    <t>西4.5ｍ市道</t>
    <rPh sb="5" eb="7">
      <t>シドウ</t>
    </rPh>
    <phoneticPr fontId="7"/>
  </si>
  <si>
    <t>江原駅480ｍ</t>
    <rPh sb="0" eb="2">
      <t>エバラ</t>
    </rPh>
    <rPh sb="2" eb="3">
      <t>エキ</t>
    </rPh>
    <phoneticPr fontId="7"/>
  </si>
  <si>
    <t>日高町芝
字金甑36番1外</t>
    <rPh sb="0" eb="3">
      <t>ヒダカマチ</t>
    </rPh>
    <rPh sb="3" eb="4">
      <t>シバ</t>
    </rPh>
    <rPh sb="5" eb="6">
      <t>アザ</t>
    </rPh>
    <rPh sb="6" eb="7">
      <t>キン</t>
    </rPh>
    <rPh sb="10" eb="11">
      <t>バン</t>
    </rPh>
    <rPh sb="12" eb="13">
      <t>ホカ</t>
    </rPh>
    <phoneticPr fontId="7"/>
  </si>
  <si>
    <t>農家住宅のほか、一般住宅も混在する住宅地域</t>
    <rPh sb="0" eb="2">
      <t>ノウカ</t>
    </rPh>
    <rPh sb="2" eb="4">
      <t>ジュウタク</t>
    </rPh>
    <rPh sb="8" eb="9">
      <t>イチ</t>
    </rPh>
    <rPh sb="9" eb="10">
      <t>ハン</t>
    </rPh>
    <rPh sb="10" eb="12">
      <t>ジュウタク</t>
    </rPh>
    <rPh sb="13" eb="15">
      <t>コンザイ</t>
    </rPh>
    <rPh sb="17" eb="19">
      <t>ジュウタク</t>
    </rPh>
    <rPh sb="19" eb="21">
      <t>チイキ</t>
    </rPh>
    <phoneticPr fontId="7"/>
  </si>
  <si>
    <t>北7.5ｍ市道、　　　　西側道</t>
    <rPh sb="0" eb="1">
      <t>キタ</t>
    </rPh>
    <rPh sb="5" eb="7">
      <t>シドウ</t>
    </rPh>
    <rPh sb="12" eb="13">
      <t>ニシ</t>
    </rPh>
    <rPh sb="13" eb="15">
      <t>ソクドウ</t>
    </rPh>
    <phoneticPr fontId="7"/>
  </si>
  <si>
    <t>江原駅5.2ｋｍ</t>
    <rPh sb="0" eb="2">
      <t>エバラ</t>
    </rPh>
    <rPh sb="2" eb="3">
      <t>エキ</t>
    </rPh>
    <phoneticPr fontId="7"/>
  </si>
  <si>
    <t>高屋
字八幡通950番5</t>
    <rPh sb="0" eb="2">
      <t>タカヤ</t>
    </rPh>
    <rPh sb="3" eb="4">
      <t>アザ</t>
    </rPh>
    <rPh sb="4" eb="6">
      <t>ヤハタ</t>
    </rPh>
    <rPh sb="6" eb="7">
      <t>トオ</t>
    </rPh>
    <rPh sb="10" eb="11">
      <t>バン</t>
    </rPh>
    <phoneticPr fontId="7"/>
  </si>
  <si>
    <t>西６ｍ市道</t>
    <rPh sb="0" eb="1">
      <t>ニシ</t>
    </rPh>
    <rPh sb="3" eb="5">
      <t>シドウ</t>
    </rPh>
    <phoneticPr fontId="7"/>
  </si>
  <si>
    <t>豊岡駅450ｍ</t>
    <rPh sb="0" eb="3">
      <t>トヨオカエキ</t>
    </rPh>
    <phoneticPr fontId="7"/>
  </si>
  <si>
    <t>中央町
191番3外</t>
    <rPh sb="0" eb="2">
      <t>チュウオウ</t>
    </rPh>
    <rPh sb="2" eb="3">
      <t>マチ</t>
    </rPh>
    <rPh sb="7" eb="8">
      <t>バン</t>
    </rPh>
    <rPh sb="9" eb="10">
      <t>ホカ</t>
    </rPh>
    <phoneticPr fontId="7"/>
  </si>
  <si>
    <t>低層の店舗併用住宅等が建ち並ぶ既成商業地域</t>
    <rPh sb="0" eb="2">
      <t>テイソウ</t>
    </rPh>
    <rPh sb="3" eb="5">
      <t>テンポ</t>
    </rPh>
    <rPh sb="5" eb="7">
      <t>ヘイヨウ</t>
    </rPh>
    <rPh sb="7" eb="9">
      <t>ジュウタク</t>
    </rPh>
    <rPh sb="9" eb="10">
      <t>トウ</t>
    </rPh>
    <rPh sb="11" eb="12">
      <t>タ</t>
    </rPh>
    <rPh sb="13" eb="14">
      <t>ナラ</t>
    </rPh>
    <rPh sb="15" eb="17">
      <t>キセイ</t>
    </rPh>
    <rPh sb="17" eb="20">
      <t>ショウギョウチ</t>
    </rPh>
    <rPh sb="20" eb="21">
      <t>イキ</t>
    </rPh>
    <phoneticPr fontId="7"/>
  </si>
  <si>
    <t>南15.5ｍ市道</t>
    <rPh sb="0" eb="1">
      <t>ミナミ</t>
    </rPh>
    <rPh sb="6" eb="8">
      <t>シドウ</t>
    </rPh>
    <phoneticPr fontId="7"/>
  </si>
  <si>
    <t>豊岡駅700ｍ</t>
    <rPh sb="0" eb="3">
      <t>トヨオカエキ</t>
    </rPh>
    <phoneticPr fontId="7"/>
  </si>
  <si>
    <t>船町
字方ケ島330番1外</t>
    <rPh sb="0" eb="2">
      <t>フナマチ</t>
    </rPh>
    <rPh sb="3" eb="4">
      <t>ジ</t>
    </rPh>
    <rPh sb="4" eb="5">
      <t>ガタ</t>
    </rPh>
    <rPh sb="6" eb="7">
      <t>シマ</t>
    </rPh>
    <rPh sb="10" eb="11">
      <t>バン</t>
    </rPh>
    <rPh sb="12" eb="13">
      <t>ソト</t>
    </rPh>
    <phoneticPr fontId="7"/>
  </si>
  <si>
    <t>国道沿いに店舗が連たんする路線商業地域</t>
    <rPh sb="0" eb="2">
      <t>コクドウ</t>
    </rPh>
    <rPh sb="2" eb="3">
      <t>ゾ</t>
    </rPh>
    <rPh sb="5" eb="7">
      <t>テンポ</t>
    </rPh>
    <rPh sb="8" eb="9">
      <t>レン</t>
    </rPh>
    <rPh sb="13" eb="15">
      <t>ロセン</t>
    </rPh>
    <rPh sb="15" eb="17">
      <t>ショウギョウ</t>
    </rPh>
    <rPh sb="17" eb="19">
      <t>チイキ</t>
    </rPh>
    <phoneticPr fontId="7"/>
  </si>
  <si>
    <t>南18ｍ国道</t>
    <rPh sb="0" eb="1">
      <t>ミナミ</t>
    </rPh>
    <rPh sb="4" eb="6">
      <t>コクドウ</t>
    </rPh>
    <phoneticPr fontId="7"/>
  </si>
  <si>
    <t>豊岡駅1.3ｋｍ</t>
    <rPh sb="0" eb="3">
      <t>トヨオカエキ</t>
    </rPh>
    <phoneticPr fontId="7"/>
  </si>
  <si>
    <t>城崎町湯島
字中406番</t>
    <rPh sb="0" eb="3">
      <t>キノサキチョウ</t>
    </rPh>
    <rPh sb="3" eb="5">
      <t>ユシマ</t>
    </rPh>
    <rPh sb="6" eb="7">
      <t>アザ</t>
    </rPh>
    <rPh sb="7" eb="8">
      <t>ナカ</t>
    </rPh>
    <rPh sb="11" eb="12">
      <t>バン</t>
    </rPh>
    <phoneticPr fontId="7"/>
  </si>
  <si>
    <t>土産物店、旅館等が建ち並ぶ商業地域</t>
    <rPh sb="0" eb="3">
      <t>ミヤゲモノ</t>
    </rPh>
    <rPh sb="3" eb="4">
      <t>テン</t>
    </rPh>
    <rPh sb="5" eb="7">
      <t>リョカン</t>
    </rPh>
    <rPh sb="7" eb="8">
      <t>トウ</t>
    </rPh>
    <rPh sb="9" eb="10">
      <t>タ</t>
    </rPh>
    <rPh sb="11" eb="12">
      <t>ナラ</t>
    </rPh>
    <rPh sb="13" eb="15">
      <t>ショウギョウ</t>
    </rPh>
    <rPh sb="15" eb="17">
      <t>チイキ</t>
    </rPh>
    <phoneticPr fontId="7"/>
  </si>
  <si>
    <t>北西７ｍ県道</t>
    <rPh sb="0" eb="2">
      <t>ホクセイ</t>
    </rPh>
    <rPh sb="4" eb="6">
      <t>ケンドウ</t>
    </rPh>
    <phoneticPr fontId="7"/>
  </si>
  <si>
    <t>城崎温泉駅650ｍ</t>
    <rPh sb="0" eb="2">
      <t>キノサキ</t>
    </rPh>
    <rPh sb="2" eb="4">
      <t>オンセン</t>
    </rPh>
    <rPh sb="4" eb="5">
      <t>エキ</t>
    </rPh>
    <phoneticPr fontId="7"/>
  </si>
  <si>
    <t>竹野町竹野
字東道2458番6</t>
    <rPh sb="0" eb="3">
      <t>タケノチョウ</t>
    </rPh>
    <rPh sb="3" eb="5">
      <t>タケノ</t>
    </rPh>
    <rPh sb="6" eb="7">
      <t>アザ</t>
    </rPh>
    <rPh sb="7" eb="8">
      <t>ヒガシ</t>
    </rPh>
    <rPh sb="8" eb="9">
      <t>ミチ</t>
    </rPh>
    <rPh sb="13" eb="14">
      <t>バン</t>
    </rPh>
    <phoneticPr fontId="7"/>
  </si>
  <si>
    <t>店舗のほかに倉庫等も見られる路線商業地域</t>
    <rPh sb="0" eb="2">
      <t>テンポ</t>
    </rPh>
    <rPh sb="6" eb="8">
      <t>ソウコ</t>
    </rPh>
    <rPh sb="8" eb="9">
      <t>トウ</t>
    </rPh>
    <rPh sb="10" eb="11">
      <t>ミ</t>
    </rPh>
    <rPh sb="14" eb="16">
      <t>ロセン</t>
    </rPh>
    <rPh sb="16" eb="18">
      <t>ショウギョウ</t>
    </rPh>
    <rPh sb="18" eb="20">
      <t>チイキ</t>
    </rPh>
    <phoneticPr fontId="7"/>
  </si>
  <si>
    <t>北西９ｍ県道、
北東側道</t>
    <rPh sb="0" eb="2">
      <t>ホクセイ</t>
    </rPh>
    <rPh sb="4" eb="6">
      <t>ケンドウ</t>
    </rPh>
    <rPh sb="8" eb="10">
      <t>ホクトウ</t>
    </rPh>
    <rPh sb="10" eb="11">
      <t>ガワ</t>
    </rPh>
    <rPh sb="11" eb="12">
      <t>ドウ</t>
    </rPh>
    <phoneticPr fontId="7"/>
  </si>
  <si>
    <t>竹野駅850ｍ</t>
    <rPh sb="0" eb="3">
      <t>タケノエキ</t>
    </rPh>
    <phoneticPr fontId="7"/>
  </si>
  <si>
    <t>日高町岩中　　　　字荒田643番6外</t>
    <rPh sb="0" eb="3">
      <t>ヒダカマチ</t>
    </rPh>
    <rPh sb="3" eb="5">
      <t>イワナカ</t>
    </rPh>
    <rPh sb="9" eb="10">
      <t>アザ</t>
    </rPh>
    <rPh sb="10" eb="12">
      <t>アラタ</t>
    </rPh>
    <rPh sb="15" eb="16">
      <t>バン</t>
    </rPh>
    <rPh sb="17" eb="18">
      <t>ホカ</t>
    </rPh>
    <phoneticPr fontId="7"/>
  </si>
  <si>
    <t>店舗、医院、住宅等が混在する路線商業地域</t>
    <rPh sb="0" eb="2">
      <t>テンポ</t>
    </rPh>
    <rPh sb="3" eb="5">
      <t>イイン</t>
    </rPh>
    <rPh sb="6" eb="8">
      <t>ジュウタク</t>
    </rPh>
    <rPh sb="8" eb="9">
      <t>トウ</t>
    </rPh>
    <rPh sb="10" eb="12">
      <t>コンザイ</t>
    </rPh>
    <rPh sb="14" eb="16">
      <t>ロセン</t>
    </rPh>
    <rPh sb="16" eb="18">
      <t>ショウギョウ</t>
    </rPh>
    <rPh sb="18" eb="20">
      <t>チイキ</t>
    </rPh>
    <phoneticPr fontId="7"/>
  </si>
  <si>
    <t>西２０ｍ国道、
北側道</t>
    <rPh sb="0" eb="1">
      <t>ニシ</t>
    </rPh>
    <rPh sb="4" eb="6">
      <t>コクドウ</t>
    </rPh>
    <rPh sb="8" eb="9">
      <t>キタ</t>
    </rPh>
    <rPh sb="9" eb="11">
      <t>ソクドウ</t>
    </rPh>
    <phoneticPr fontId="7"/>
  </si>
  <si>
    <t>江原駅850ｍ</t>
    <rPh sb="0" eb="3">
      <t>エバラエキ</t>
    </rPh>
    <phoneticPr fontId="7"/>
  </si>
  <si>
    <t>出石町八木
字八木町65番</t>
    <rPh sb="0" eb="2">
      <t>イズシ</t>
    </rPh>
    <rPh sb="2" eb="3">
      <t>マチ</t>
    </rPh>
    <rPh sb="3" eb="5">
      <t>ヤギ</t>
    </rPh>
    <rPh sb="6" eb="7">
      <t>アザ</t>
    </rPh>
    <rPh sb="7" eb="9">
      <t>ヤギ</t>
    </rPh>
    <rPh sb="9" eb="10">
      <t>マチ</t>
    </rPh>
    <rPh sb="12" eb="13">
      <t>バン</t>
    </rPh>
    <phoneticPr fontId="7"/>
  </si>
  <si>
    <t>西5.5ｍ市道、　　　　南側道</t>
    <rPh sb="0" eb="1">
      <t>ニシ</t>
    </rPh>
    <rPh sb="5" eb="7">
      <t>シドウ</t>
    </rPh>
    <rPh sb="12" eb="13">
      <t>ミナミ</t>
    </rPh>
    <rPh sb="13" eb="15">
      <t>ソクドウ</t>
    </rPh>
    <phoneticPr fontId="7"/>
  </si>
  <si>
    <t>豊岡駅12ｋｍ</t>
    <rPh sb="0" eb="2">
      <t>トヨオカ</t>
    </rPh>
    <rPh sb="2" eb="3">
      <t>エキ</t>
    </rPh>
    <phoneticPr fontId="7"/>
  </si>
  <si>
    <t>正法寺
字上中通685番外</t>
    <rPh sb="0" eb="3">
      <t>ショウボウジ</t>
    </rPh>
    <rPh sb="4" eb="5">
      <t>アザ</t>
    </rPh>
    <rPh sb="5" eb="7">
      <t>ウエナカ</t>
    </rPh>
    <rPh sb="7" eb="8">
      <t>トオ</t>
    </rPh>
    <rPh sb="11" eb="12">
      <t>バン</t>
    </rPh>
    <rPh sb="12" eb="13">
      <t>ホカ</t>
    </rPh>
    <phoneticPr fontId="7"/>
  </si>
  <si>
    <t>飲食店舗、小売店舗等が多い路線商業地域</t>
    <rPh sb="0" eb="2">
      <t>インショク</t>
    </rPh>
    <rPh sb="5" eb="7">
      <t>コウリ</t>
    </rPh>
    <rPh sb="7" eb="9">
      <t>テンポ</t>
    </rPh>
    <rPh sb="9" eb="10">
      <t>トウ</t>
    </rPh>
    <rPh sb="11" eb="12">
      <t>オオ</t>
    </rPh>
    <rPh sb="13" eb="15">
      <t>ロセン</t>
    </rPh>
    <rPh sb="15" eb="17">
      <t>ショウギョウ</t>
    </rPh>
    <rPh sb="17" eb="19">
      <t>チイキ</t>
    </rPh>
    <phoneticPr fontId="7"/>
  </si>
  <si>
    <t>東16ｍ国道、
背面道</t>
    <rPh sb="0" eb="1">
      <t>ヒガシ</t>
    </rPh>
    <rPh sb="4" eb="6">
      <t>コクドウ</t>
    </rPh>
    <rPh sb="8" eb="10">
      <t>ハイメン</t>
    </rPh>
    <rPh sb="10" eb="11">
      <t>ドウ</t>
    </rPh>
    <phoneticPr fontId="7"/>
  </si>
  <si>
    <t>豊岡駅870ｍ</t>
    <rPh sb="0" eb="2">
      <t>トヨオカ</t>
    </rPh>
    <rPh sb="2" eb="3">
      <t>エキ</t>
    </rPh>
    <phoneticPr fontId="7"/>
  </si>
  <si>
    <t>（注）  特殊車は、小型三輪を含む。</t>
    <rPh sb="5" eb="7">
      <t>トクシュ</t>
    </rPh>
    <rPh sb="7" eb="8">
      <t>クルマ</t>
    </rPh>
    <rPh sb="10" eb="12">
      <t>コガタ</t>
    </rPh>
    <rPh sb="12" eb="14">
      <t>サンリン</t>
    </rPh>
    <rPh sb="15" eb="16">
      <t>フク</t>
    </rPh>
    <phoneticPr fontId="2"/>
  </si>
  <si>
    <t>元</t>
    <rPh sb="0" eb="1">
      <t>モト</t>
    </rPh>
    <phoneticPr fontId="29"/>
  </si>
  <si>
    <t>(注)　機能強化改修事業のため休館（2020.1.4～2021.4.19）</t>
    <phoneticPr fontId="2"/>
  </si>
  <si>
    <t>44-0001(アドバンス㈱)</t>
    <phoneticPr fontId="2"/>
  </si>
  <si>
    <t>　港小学校</t>
    <rPh sb="1" eb="2">
      <t>ミナト</t>
    </rPh>
    <rPh sb="2" eb="5">
      <t>ショウガッコウ</t>
    </rPh>
    <phoneticPr fontId="2"/>
  </si>
  <si>
    <t>　芸術文化観光専門職大学</t>
    <rPh sb="1" eb="3">
      <t>ゲイジュツ</t>
    </rPh>
    <rPh sb="2" eb="3">
      <t>ケンリツ</t>
    </rPh>
    <rPh sb="3" eb="5">
      <t>ブンカ</t>
    </rPh>
    <rPh sb="5" eb="7">
      <t>カンコウ</t>
    </rPh>
    <rPh sb="7" eb="10">
      <t>センモンショク</t>
    </rPh>
    <rPh sb="10" eb="12">
      <t>ダイガク</t>
    </rPh>
    <phoneticPr fontId="2"/>
  </si>
  <si>
    <t>34-8123</t>
    <phoneticPr fontId="2"/>
  </si>
  <si>
    <t xml:space="preserve">   郵便局</t>
    <rPh sb="3" eb="5">
      <t>ユウビン</t>
    </rPh>
    <rPh sb="5" eb="6">
      <t>キョク</t>
    </rPh>
    <phoneticPr fontId="2"/>
  </si>
  <si>
    <t>（注）  令和2年より表記を普通郵便局から郵便局にした。</t>
    <rPh sb="5" eb="7">
      <t>レイワ</t>
    </rPh>
    <rPh sb="8" eb="9">
      <t>ネン</t>
    </rPh>
    <rPh sb="14" eb="16">
      <t>フツウ</t>
    </rPh>
    <rPh sb="16" eb="19">
      <t>ユウビンキョク</t>
    </rPh>
    <rPh sb="21" eb="24">
      <t>ユウビンキョク</t>
    </rPh>
    <phoneticPr fontId="2"/>
  </si>
  <si>
    <t>令 3. 4. 8</t>
    <rPh sb="0" eb="1">
      <t>レイ</t>
    </rPh>
    <phoneticPr fontId="27"/>
  </si>
  <si>
    <t>絹本著色尊勝曼荼羅図</t>
    <phoneticPr fontId="27"/>
  </si>
  <si>
    <t>絹本著色愛染明王像</t>
    <phoneticPr fontId="27"/>
  </si>
  <si>
    <t xml:space="preserve">絹本墨画淡彩不動明王像 </t>
    <phoneticPr fontId="27"/>
  </si>
  <si>
    <t>木造大日如来坐像</t>
    <rPh sb="0" eb="8">
      <t>モクゾウダイニチニョライザゾウ</t>
    </rPh>
    <phoneticPr fontId="27"/>
  </si>
  <si>
    <t>温泉寺縁起帳</t>
    <rPh sb="0" eb="3">
      <t>オンセンジ</t>
    </rPh>
    <rPh sb="3" eb="5">
      <t>エンギ</t>
    </rPh>
    <rPh sb="5" eb="6">
      <t>チョウ</t>
    </rPh>
    <phoneticPr fontId="27"/>
  </si>
  <si>
    <t>１巻</t>
    <rPh sb="1" eb="2">
      <t>カン</t>
    </rPh>
    <phoneticPr fontId="2"/>
  </si>
  <si>
    <t>万人講衆縁起</t>
    <rPh sb="0" eb="2">
      <t>バンニン</t>
    </rPh>
    <rPh sb="2" eb="3">
      <t>コウ</t>
    </rPh>
    <rPh sb="3" eb="4">
      <t>シュウ</t>
    </rPh>
    <rPh sb="4" eb="6">
      <t>エンギ</t>
    </rPh>
    <phoneticPr fontId="27"/>
  </si>
  <si>
    <t>元</t>
    <rPh sb="0" eb="1">
      <t>モト</t>
    </rPh>
    <phoneticPr fontId="30"/>
  </si>
  <si>
    <t>特定公共
賃貸住宅</t>
    <phoneticPr fontId="27"/>
  </si>
  <si>
    <t>豊岡
一本松住宅</t>
    <rPh sb="0" eb="2">
      <t>トヨオカ</t>
    </rPh>
    <rPh sb="3" eb="6">
      <t>イッポンマツ</t>
    </rPh>
    <rPh sb="6" eb="8">
      <t>ジュウタク</t>
    </rPh>
    <phoneticPr fontId="2"/>
  </si>
  <si>
    <t>豊岡
高屋鉄筋</t>
    <rPh sb="0" eb="2">
      <t>トヨオカ</t>
    </rPh>
    <rPh sb="3" eb="5">
      <t>タカヤ</t>
    </rPh>
    <rPh sb="5" eb="7">
      <t>テッキン</t>
    </rPh>
    <phoneticPr fontId="2"/>
  </si>
  <si>
    <t>豊岡
今森鉄筋</t>
    <rPh sb="0" eb="2">
      <t>トヨオカ</t>
    </rPh>
    <rPh sb="3" eb="7">
      <t>イマモリテッキン</t>
    </rPh>
    <phoneticPr fontId="2"/>
  </si>
  <si>
    <t>日高
国府高層</t>
    <rPh sb="0" eb="2">
      <t>ヒダカ</t>
    </rPh>
    <rPh sb="3" eb="5">
      <t>コフ</t>
    </rPh>
    <rPh sb="5" eb="7">
      <t>コウソウ</t>
    </rPh>
    <phoneticPr fontId="2"/>
  </si>
  <si>
    <t>出石
室見台鉄筋</t>
    <rPh sb="0" eb="2">
      <t>イズシ</t>
    </rPh>
    <rPh sb="3" eb="5">
      <t>ムロミ</t>
    </rPh>
    <rPh sb="5" eb="6">
      <t>ダイ</t>
    </rPh>
    <rPh sb="6" eb="8">
      <t>テッキン</t>
    </rPh>
    <phoneticPr fontId="2"/>
  </si>
  <si>
    <t xml:space="preserve">進学準備
</t>
    <rPh sb="0" eb="4">
      <t>シンガクジュンビ</t>
    </rPh>
    <phoneticPr fontId="27"/>
  </si>
  <si>
    <t>給付金</t>
  </si>
  <si>
    <t>組織形態別農業経営体数</t>
    <rPh sb="5" eb="7">
      <t>ノウギョウ</t>
    </rPh>
    <phoneticPr fontId="2"/>
  </si>
  <si>
    <t>世帯員数（個人経営体）</t>
    <rPh sb="0" eb="2">
      <t>セタイ</t>
    </rPh>
    <rPh sb="2" eb="3">
      <t>イン</t>
    </rPh>
    <rPh sb="3" eb="4">
      <t>スウ</t>
    </rPh>
    <rPh sb="5" eb="10">
      <t>コジンケイエイタイ</t>
    </rPh>
    <phoneticPr fontId="2"/>
  </si>
  <si>
    <t>主副業別経営体数　（個人経営体）</t>
    <rPh sb="10" eb="12">
      <t>コジン</t>
    </rPh>
    <rPh sb="12" eb="15">
      <t>ケイエイタイ</t>
    </rPh>
    <phoneticPr fontId="2"/>
  </si>
  <si>
    <t>農業経営体（計）</t>
    <rPh sb="0" eb="2">
      <t>ノウギョウ</t>
    </rPh>
    <rPh sb="2" eb="5">
      <t>ケイエイタイ</t>
    </rPh>
    <rPh sb="6" eb="7">
      <t>ケイ</t>
    </rPh>
    <phoneticPr fontId="2"/>
  </si>
  <si>
    <t>個人経営体</t>
    <rPh sb="0" eb="2">
      <t>コジン</t>
    </rPh>
    <rPh sb="2" eb="5">
      <t>ケイエイタイ</t>
    </rPh>
    <phoneticPr fontId="27"/>
  </si>
  <si>
    <t>団体経営体</t>
    <rPh sb="0" eb="2">
      <t>ダンタイ</t>
    </rPh>
    <rPh sb="2" eb="5">
      <t>ケイエイタイ</t>
    </rPh>
    <phoneticPr fontId="2"/>
  </si>
  <si>
    <t>うち法人経営体</t>
    <rPh sb="2" eb="7">
      <t>ホウジンケイエイタイ</t>
    </rPh>
    <phoneticPr fontId="27"/>
  </si>
  <si>
    <t>主業</t>
    <rPh sb="0" eb="2">
      <t>シュギョウ</t>
    </rPh>
    <phoneticPr fontId="27"/>
  </si>
  <si>
    <t>65歳未満の専従者がいる世帯</t>
    <rPh sb="2" eb="3">
      <t>サイ</t>
    </rPh>
    <rPh sb="3" eb="5">
      <t>ミマン</t>
    </rPh>
    <rPh sb="6" eb="9">
      <t>センジュウシャ</t>
    </rPh>
    <phoneticPr fontId="2"/>
  </si>
  <si>
    <t>準主業</t>
    <rPh sb="0" eb="3">
      <t>ジュンシュギョウ</t>
    </rPh>
    <phoneticPr fontId="27"/>
  </si>
  <si>
    <t>副業的</t>
    <rPh sb="0" eb="3">
      <t>フクギョウテキ</t>
    </rPh>
    <phoneticPr fontId="27"/>
  </si>
  <si>
    <t>（単位：経営体、戸）</t>
    <rPh sb="8" eb="9">
      <t>コ</t>
    </rPh>
    <phoneticPr fontId="27"/>
  </si>
  <si>
    <t>農業労働力保有状態別経営体数 （個人経営体）</t>
    <rPh sb="16" eb="21">
      <t>コジンケイエイタイ</t>
    </rPh>
    <phoneticPr fontId="2"/>
  </si>
  <si>
    <t>計</t>
    <rPh sb="0" eb="1">
      <t>ケイ</t>
    </rPh>
    <phoneticPr fontId="27"/>
  </si>
  <si>
    <t>65歳未満の専従者がいる</t>
    <rPh sb="2" eb="5">
      <t>サイミマン</t>
    </rPh>
    <rPh sb="6" eb="9">
      <t>センジュウシャ</t>
    </rPh>
    <phoneticPr fontId="27"/>
  </si>
  <si>
    <t>（注1）　農業経営体とは、①〜③のいずれかに該当する事業を行っているものをいう。</t>
    <rPh sb="29" eb="30">
      <t>イ</t>
    </rPh>
    <phoneticPr fontId="2"/>
  </si>
  <si>
    <t>（注2）　主業農家とは、農業所得が主（農家所得の50％以上が農業所得）で、１年間に60日以上自営農業に従事している65歳未満の世帯員がいる農家をいう。</t>
    <phoneticPr fontId="2"/>
  </si>
  <si>
    <t>（注3）　準主業農家とは、農外所得が主（農家所得の50％未満が農業所得）で、１年間に60日以上自営農業に従事している65歳未満の世帯員がいる農家をいう。</t>
    <rPh sb="5" eb="6">
      <t>ジュン</t>
    </rPh>
    <rPh sb="6" eb="8">
      <t>シュギョウ</t>
    </rPh>
    <rPh sb="8" eb="10">
      <t>ノウカ</t>
    </rPh>
    <rPh sb="13" eb="14">
      <t>ノウ</t>
    </rPh>
    <rPh sb="14" eb="15">
      <t>ガイ</t>
    </rPh>
    <rPh sb="15" eb="17">
      <t>ショトク</t>
    </rPh>
    <rPh sb="18" eb="19">
      <t>シュ</t>
    </rPh>
    <rPh sb="20" eb="22">
      <t>ノウカ</t>
    </rPh>
    <rPh sb="22" eb="24">
      <t>ショトク</t>
    </rPh>
    <rPh sb="28" eb="30">
      <t>ミマン</t>
    </rPh>
    <rPh sb="31" eb="33">
      <t>ノウギョウ</t>
    </rPh>
    <rPh sb="33" eb="35">
      <t>ショトク</t>
    </rPh>
    <rPh sb="39" eb="41">
      <t>ネンカン</t>
    </rPh>
    <rPh sb="44" eb="45">
      <t>ニチ</t>
    </rPh>
    <rPh sb="45" eb="47">
      <t>イジョウ</t>
    </rPh>
    <rPh sb="47" eb="49">
      <t>ジエイ</t>
    </rPh>
    <rPh sb="49" eb="51">
      <t>ノウギョウ</t>
    </rPh>
    <rPh sb="52" eb="54">
      <t>ジュウジ</t>
    </rPh>
    <rPh sb="60" eb="63">
      <t>サイミマン</t>
    </rPh>
    <rPh sb="64" eb="67">
      <t>セタイイン</t>
    </rPh>
    <rPh sb="70" eb="72">
      <t>ノウカ</t>
    </rPh>
    <phoneticPr fontId="2"/>
  </si>
  <si>
    <t>（注4）　副業的農家とは、１年間に60日以上自営農業に従事している65歳未満の世帯員がいない農家（主業農家及び準主業農家以外の農家）をいう。</t>
    <phoneticPr fontId="2"/>
  </si>
  <si>
    <t>（注5）　農業専従者とは、農業従事者のうち自営農業に従事した日数が150 日以上の者</t>
    <phoneticPr fontId="2"/>
  </si>
  <si>
    <t>（注6）　農家とは調査期日現在の経営耕地面積が10a以上の農業を営む世帯または調査期日前１年間の農産物販売金額が15万円以上あった世帯をいう。</t>
    <phoneticPr fontId="2"/>
  </si>
  <si>
    <t xml:space="preserve">　イ　経営耕地規模別経営体数 </t>
    <rPh sb="7" eb="10">
      <t>キボベツ</t>
    </rPh>
    <rPh sb="10" eb="13">
      <t>ケイエイタイ</t>
    </rPh>
    <rPh sb="13" eb="14">
      <t>カズ</t>
    </rPh>
    <phoneticPr fontId="2"/>
  </si>
  <si>
    <t>（単位：経営体）</t>
    <rPh sb="4" eb="7">
      <t>ケイエイタイ</t>
    </rPh>
    <phoneticPr fontId="2"/>
  </si>
  <si>
    <t>～100.0</t>
    <phoneticPr fontId="27"/>
  </si>
  <si>
    <t>（２）経営耕地のある経営体数と経営耕地面積</t>
    <rPh sb="10" eb="13">
      <t>ケイエイタイ</t>
    </rPh>
    <phoneticPr fontId="27"/>
  </si>
  <si>
    <t>（単位　経営体、面積：ａ）</t>
    <rPh sb="1" eb="3">
      <t>タンイ</t>
    </rPh>
    <rPh sb="4" eb="7">
      <t>ケイエイタイ</t>
    </rPh>
    <rPh sb="8" eb="10">
      <t>メンセキ</t>
    </rPh>
    <phoneticPr fontId="2"/>
  </si>
  <si>
    <t>田に作付けた作物別面積</t>
    <rPh sb="0" eb="1">
      <t>タ</t>
    </rPh>
    <rPh sb="2" eb="4">
      <t>サクツ</t>
    </rPh>
    <rPh sb="6" eb="9">
      <t>サクモツベツ</t>
    </rPh>
    <rPh sb="9" eb="11">
      <t>メンセキ</t>
    </rPh>
    <phoneticPr fontId="27"/>
  </si>
  <si>
    <t>経営体</t>
    <rPh sb="0" eb="3">
      <t>ケイエイタイ</t>
    </rPh>
    <phoneticPr fontId="2"/>
  </si>
  <si>
    <t>水稲</t>
    <rPh sb="0" eb="2">
      <t>スイトウ</t>
    </rPh>
    <phoneticPr fontId="27"/>
  </si>
  <si>
    <t>小麦</t>
    <rPh sb="0" eb="2">
      <t>コムギ</t>
    </rPh>
    <phoneticPr fontId="27"/>
  </si>
  <si>
    <t>大豆</t>
    <rPh sb="0" eb="2">
      <t>ダイズ</t>
    </rPh>
    <phoneticPr fontId="27"/>
  </si>
  <si>
    <t>その他</t>
    <rPh sb="2" eb="3">
      <t>タ</t>
    </rPh>
    <phoneticPr fontId="27"/>
  </si>
  <si>
    <t>（３）後継者の確保状況別経営体数（個人経営体）</t>
    <rPh sb="3" eb="6">
      <t>コウケイシャ</t>
    </rPh>
    <rPh sb="7" eb="9">
      <t>カクホ</t>
    </rPh>
    <rPh sb="9" eb="11">
      <t>ジョウキョウ</t>
    </rPh>
    <rPh sb="11" eb="12">
      <t>ベツ</t>
    </rPh>
    <rPh sb="12" eb="15">
      <t>ケイエイタイ</t>
    </rPh>
    <rPh sb="15" eb="16">
      <t>スウ</t>
    </rPh>
    <rPh sb="17" eb="22">
      <t>コジンケイエイタイ</t>
    </rPh>
    <phoneticPr fontId="2"/>
  </si>
  <si>
    <t>確保している</t>
    <rPh sb="0" eb="2">
      <t>カクホ</t>
    </rPh>
    <phoneticPr fontId="2"/>
  </si>
  <si>
    <t>５年以内に引き継がない</t>
    <rPh sb="1" eb="4">
      <t>ネンイナイ</t>
    </rPh>
    <rPh sb="5" eb="6">
      <t>ヒ</t>
    </rPh>
    <rPh sb="7" eb="8">
      <t>ツ</t>
    </rPh>
    <phoneticPr fontId="2"/>
  </si>
  <si>
    <t>確保していない</t>
    <rPh sb="0" eb="2">
      <t>カクホ</t>
    </rPh>
    <phoneticPr fontId="2"/>
  </si>
  <si>
    <t>うち経営主が65歳以上の経営体</t>
    <rPh sb="2" eb="5">
      <t>ケイエイヌシ</t>
    </rPh>
    <rPh sb="8" eb="11">
      <t>サイイジョウ</t>
    </rPh>
    <rPh sb="12" eb="15">
      <t>ケイエイタイ</t>
    </rPh>
    <phoneticPr fontId="2"/>
  </si>
  <si>
    <t>資料：農林水産課　作物統計調査</t>
    <rPh sb="9" eb="15">
      <t>サクモツトウケイチョウサ</t>
    </rPh>
    <phoneticPr fontId="2"/>
  </si>
  <si>
    <t>52-4806(NPO法人但馬國出石観光協会)</t>
    <rPh sb="11" eb="13">
      <t>ホウジン</t>
    </rPh>
    <rPh sb="13" eb="22">
      <t>タジマクニイズシカンコウキョウカイ</t>
    </rPh>
    <phoneticPr fontId="2"/>
  </si>
  <si>
    <t>　豊岡警察署</t>
    <rPh sb="1" eb="3">
      <t>トヨオカ</t>
    </rPh>
    <rPh sb="3" eb="5">
      <t>ケイサツ</t>
    </rPh>
    <rPh sb="5" eb="6">
      <t>ショ</t>
    </rPh>
    <phoneticPr fontId="2"/>
  </si>
  <si>
    <t>　全但バス㈱豊岡営業所</t>
    <rPh sb="1" eb="3">
      <t>ゼンタン</t>
    </rPh>
    <rPh sb="6" eb="8">
      <t>トヨオカ</t>
    </rPh>
    <rPh sb="8" eb="11">
      <t>エイギョウショ</t>
    </rPh>
    <phoneticPr fontId="2"/>
  </si>
  <si>
    <t>20］</t>
    <phoneticPr fontId="27"/>
  </si>
  <si>
    <t>（令和2年＝100）</t>
    <rPh sb="1" eb="3">
      <t>レイワ</t>
    </rPh>
    <rPh sb="4" eb="5">
      <t>ネン</t>
    </rPh>
    <phoneticPr fontId="2"/>
  </si>
  <si>
    <t>資料：総務省　統計局　令和２年基準　消費者物価指数</t>
    <rPh sb="3" eb="6">
      <t>ソウムショウ</t>
    </rPh>
    <rPh sb="7" eb="10">
      <t>トウケイキョク</t>
    </rPh>
    <rPh sb="11" eb="13">
      <t>レイワ</t>
    </rPh>
    <rPh sb="14" eb="15">
      <t>ネン</t>
    </rPh>
    <rPh sb="15" eb="17">
      <t>キジュン</t>
    </rPh>
    <rPh sb="18" eb="21">
      <t>ショウヒシャ</t>
    </rPh>
    <rPh sb="21" eb="23">
      <t>ブッカ</t>
    </rPh>
    <rPh sb="23" eb="25">
      <t>シスウ</t>
    </rPh>
    <phoneticPr fontId="2"/>
  </si>
  <si>
    <t>（注7）　販売農家とは、農家のうち経営耕地面積30a以上又は調査期日前１年間における農産物販売金額50万円以上のものをいい、自給農家とは、それ以外の</t>
    <rPh sb="5" eb="7">
      <t>ハンバイ</t>
    </rPh>
    <rPh sb="7" eb="9">
      <t>ノウカ</t>
    </rPh>
    <rPh sb="12" eb="14">
      <t>ノウカ</t>
    </rPh>
    <rPh sb="17" eb="19">
      <t>ケイエイ</t>
    </rPh>
    <rPh sb="19" eb="21">
      <t>コウチ</t>
    </rPh>
    <rPh sb="21" eb="23">
      <t>メンセキ</t>
    </rPh>
    <rPh sb="26" eb="28">
      <t>イジョウ</t>
    </rPh>
    <rPh sb="28" eb="29">
      <t>マタ</t>
    </rPh>
    <rPh sb="30" eb="32">
      <t>チョウサ</t>
    </rPh>
    <rPh sb="32" eb="34">
      <t>キジツ</t>
    </rPh>
    <rPh sb="34" eb="35">
      <t>マエ</t>
    </rPh>
    <rPh sb="36" eb="38">
      <t>ネンカン</t>
    </rPh>
    <rPh sb="42" eb="45">
      <t>ノウサンブツ</t>
    </rPh>
    <rPh sb="45" eb="47">
      <t>ハンバイ</t>
    </rPh>
    <rPh sb="47" eb="49">
      <t>キンガク</t>
    </rPh>
    <rPh sb="51" eb="53">
      <t>マンエン</t>
    </rPh>
    <rPh sb="53" eb="55">
      <t>イジョウ</t>
    </rPh>
    <rPh sb="62" eb="64">
      <t>ジキュウ</t>
    </rPh>
    <rPh sb="64" eb="66">
      <t>ノウカ</t>
    </rPh>
    <rPh sb="71" eb="73">
      <t>イガイ</t>
    </rPh>
    <phoneticPr fontId="2"/>
  </si>
  <si>
    <t>　　　　　ものをいう。</t>
    <phoneticPr fontId="2"/>
  </si>
  <si>
    <t>　　　　　①経営耕地面積が30a以上の規模の農業、②農作物の作付（栽培）面積、家畜の飼養頭羽数（出荷羽数）などが⼀定規模以上の農業、③農作業の受託</t>
    <rPh sb="10" eb="11">
      <t>メン</t>
    </rPh>
    <rPh sb="36" eb="37">
      <t>メン</t>
    </rPh>
    <rPh sb="45" eb="46">
      <t>ハネ</t>
    </rPh>
    <rPh sb="50" eb="51">
      <t>ハネ</t>
    </rPh>
    <phoneticPr fontId="27"/>
  </si>
  <si>
    <t>　　　　　事業</t>
    <phoneticPr fontId="2"/>
  </si>
  <si>
    <t>平成28年</t>
    <phoneticPr fontId="2"/>
  </si>
  <si>
    <t>平成29年</t>
  </si>
  <si>
    <t>平成30年</t>
    <phoneticPr fontId="2"/>
  </si>
  <si>
    <t>平成31年</t>
    <phoneticPr fontId="2"/>
  </si>
  <si>
    <t>資料：豊岡警察署</t>
    <rPh sb="0" eb="2">
      <t>シリョウ</t>
    </rPh>
    <rPh sb="3" eb="5">
      <t>トヨオカ</t>
    </rPh>
    <rPh sb="5" eb="7">
      <t>ケイサツ</t>
    </rPh>
    <rPh sb="7" eb="8">
      <t>ショ</t>
    </rPh>
    <phoneticPr fontId="2"/>
  </si>
  <si>
    <t>短期入所</t>
    <phoneticPr fontId="2"/>
  </si>
  <si>
    <t>平成27年～令和2年の　　　　人口増減</t>
    <rPh sb="6" eb="8">
      <t>レイワ</t>
    </rPh>
    <phoneticPr fontId="2"/>
  </si>
  <si>
    <t>令和2年</t>
    <rPh sb="0" eb="2">
      <t>レイワ</t>
    </rPh>
    <phoneticPr fontId="2"/>
  </si>
  <si>
    <t>平成27</t>
    <rPh sb="0" eb="2">
      <t>ヘイセイ</t>
    </rPh>
    <phoneticPr fontId="27"/>
  </si>
  <si>
    <t>令和  2</t>
    <rPh sb="0" eb="2">
      <t>レイワ</t>
    </rPh>
    <phoneticPr fontId="27"/>
  </si>
  <si>
    <t>令和２年</t>
    <rPh sb="0" eb="2">
      <t>レイワ</t>
    </rPh>
    <phoneticPr fontId="2"/>
  </si>
  <si>
    <t>令和 2</t>
    <rPh sb="0" eb="2">
      <t>レイワ</t>
    </rPh>
    <phoneticPr fontId="27"/>
  </si>
  <si>
    <t>平成 2</t>
    <rPh sb="0" eb="2">
      <t>ヘイセイ</t>
    </rPh>
    <phoneticPr fontId="27"/>
  </si>
  <si>
    <t>５　世帯の家族類型別一般世帯数、一般世帯人員(令和２年国勢調査）</t>
    <rPh sb="2" eb="4">
      <t>セタイ</t>
    </rPh>
    <rPh sb="5" eb="7">
      <t>カゾク</t>
    </rPh>
    <rPh sb="7" eb="9">
      <t>ルイケイ</t>
    </rPh>
    <rPh sb="9" eb="10">
      <t>ベツ</t>
    </rPh>
    <rPh sb="10" eb="12">
      <t>イッパン</t>
    </rPh>
    <rPh sb="12" eb="15">
      <t>セタイスウ</t>
    </rPh>
    <rPh sb="16" eb="18">
      <t>イッパン</t>
    </rPh>
    <rPh sb="18" eb="20">
      <t>セタイ</t>
    </rPh>
    <rPh sb="20" eb="22">
      <t>ジンイン</t>
    </rPh>
    <rPh sb="23" eb="25">
      <t>レイワ</t>
    </rPh>
    <rPh sb="26" eb="27">
      <t>ネン</t>
    </rPh>
    <rPh sb="27" eb="29">
      <t>コクセイ</t>
    </rPh>
    <rPh sb="29" eb="31">
      <t>チョウサ</t>
    </rPh>
    <phoneticPr fontId="2"/>
  </si>
  <si>
    <t>６  住居の種類、住宅の所有の関係別一般世帯数、一般世帯人員（令和２年国勢調査）</t>
    <rPh sb="31" eb="33">
      <t>レイワ</t>
    </rPh>
    <rPh sb="34" eb="35">
      <t>ネン</t>
    </rPh>
    <rPh sb="35" eb="37">
      <t>コクセイ</t>
    </rPh>
    <rPh sb="37" eb="39">
      <t>チョウサ</t>
    </rPh>
    <phoneticPr fontId="2"/>
  </si>
  <si>
    <t>12  常住地による従業・通学市区町村、就業者数及び通学者数（15歳以上）</t>
    <phoneticPr fontId="2"/>
  </si>
  <si>
    <t xml:space="preserve">15  男女別人口及び世帯数（兵庫県29市、但馬2町）(令和２年国勢調査）                                  </t>
    <rPh sb="28" eb="30">
      <t>レイワ</t>
    </rPh>
    <rPh sb="31" eb="32">
      <t>ネン</t>
    </rPh>
    <rPh sb="32" eb="34">
      <t>コクセイ</t>
    </rPh>
    <rPh sb="34" eb="36">
      <t>チョウサ</t>
    </rPh>
    <phoneticPr fontId="2"/>
  </si>
  <si>
    <t>丹波篠山市</t>
    <rPh sb="0" eb="2">
      <t>タンバ</t>
    </rPh>
    <phoneticPr fontId="27"/>
  </si>
  <si>
    <t>平成27年      人口（組替）</t>
    <rPh sb="0" eb="2">
      <t>ヘイセイ</t>
    </rPh>
    <rPh sb="4" eb="5">
      <t>ネン</t>
    </rPh>
    <rPh sb="11" eb="13">
      <t>ジンコウ</t>
    </rPh>
    <rPh sb="14" eb="16">
      <t>クミカ</t>
    </rPh>
    <phoneticPr fontId="2"/>
  </si>
  <si>
    <t xml:space="preserve"> </t>
    <phoneticPr fontId="2"/>
  </si>
  <si>
    <t xml:space="preserve"> （注1）  本表は５年毎の国勢調査結果及び兵庫県推計人口結果である。◎…国勢調査結果      </t>
    <phoneticPr fontId="2"/>
  </si>
  <si>
    <t xml:space="preserve"> （注2）  兵庫県推計人口は、5年毎の国勢調査結果により補間補正を行うため、</t>
    <rPh sb="29" eb="30">
      <t>ホ</t>
    </rPh>
    <rPh sb="30" eb="31">
      <t>アイダ</t>
    </rPh>
    <rPh sb="31" eb="33">
      <t>ホセイ</t>
    </rPh>
    <rPh sb="34" eb="35">
      <t>オコナ</t>
    </rPh>
    <phoneticPr fontId="27"/>
  </si>
  <si>
    <t xml:space="preserve">            既公表の過年度推計人口と異なることがある。</t>
    <phoneticPr fontId="27"/>
  </si>
  <si>
    <t>資料：兵庫県後期高齢者医療広域連合</t>
    <rPh sb="0" eb="2">
      <t>シリョウ</t>
    </rPh>
    <rPh sb="3" eb="6">
      <t>ヒョウゴケン</t>
    </rPh>
    <rPh sb="6" eb="8">
      <t>コウキ</t>
    </rPh>
    <rPh sb="8" eb="11">
      <t>コウレイシャ</t>
    </rPh>
    <rPh sb="11" eb="13">
      <t>イリョウ</t>
    </rPh>
    <rPh sb="13" eb="15">
      <t>コウイキ</t>
    </rPh>
    <rPh sb="15" eb="17">
      <t>レンゴウ</t>
    </rPh>
    <phoneticPr fontId="2"/>
  </si>
  <si>
    <t>１  2020年農林業センサス結果概数値（令和２年２月１日現在）</t>
    <rPh sb="21" eb="23">
      <t>レイワ</t>
    </rPh>
    <phoneticPr fontId="2"/>
  </si>
  <si>
    <t>（１）経営体数</t>
    <rPh sb="3" eb="6">
      <t>ケイエイタイ</t>
    </rPh>
    <phoneticPr fontId="27"/>
  </si>
  <si>
    <t xml:space="preserve">　ア　経営体数 </t>
    <rPh sb="3" eb="6">
      <t>ケイエイタイ</t>
    </rPh>
    <rPh sb="6" eb="7">
      <t>スウ</t>
    </rPh>
    <phoneticPr fontId="2"/>
  </si>
  <si>
    <t>令和２年</t>
    <rPh sb="0" eb="2">
      <t>レイワ</t>
    </rPh>
    <rPh sb="3" eb="4">
      <t>ネン</t>
    </rPh>
    <phoneticPr fontId="2"/>
  </si>
  <si>
    <t>２年度</t>
    <phoneticPr fontId="2"/>
  </si>
  <si>
    <t>令和２年度</t>
    <rPh sb="0" eb="2">
      <t>レイワ</t>
    </rPh>
    <phoneticPr fontId="2"/>
  </si>
  <si>
    <t>令　和　３　年</t>
    <rPh sb="0" eb="1">
      <t>レイ</t>
    </rPh>
    <rPh sb="2" eb="3">
      <t>ワ</t>
    </rPh>
    <phoneticPr fontId="2"/>
  </si>
  <si>
    <t>　　  　　３年</t>
    <rPh sb="7" eb="8">
      <t>トシ</t>
    </rPh>
    <phoneticPr fontId="2"/>
  </si>
  <si>
    <t>44-0001（アドバンス㈱）</t>
    <phoneticPr fontId="2"/>
  </si>
  <si>
    <t>　豊岡警察署城崎警察センター</t>
    <rPh sb="1" eb="3">
      <t>トヨオカ</t>
    </rPh>
    <rPh sb="3" eb="5">
      <t>ケイサツ</t>
    </rPh>
    <rPh sb="5" eb="6">
      <t>ショ</t>
    </rPh>
    <rPh sb="6" eb="8">
      <t>キノサキ</t>
    </rPh>
    <rPh sb="8" eb="10">
      <t>ケイサツ</t>
    </rPh>
    <phoneticPr fontId="2"/>
  </si>
  <si>
    <t>　豊岡警察署江原交番</t>
    <rPh sb="1" eb="3">
      <t>トヨオカ</t>
    </rPh>
    <rPh sb="3" eb="6">
      <t>ケイサツショ</t>
    </rPh>
    <rPh sb="6" eb="8">
      <t>エバラ</t>
    </rPh>
    <rPh sb="8" eb="10">
      <t>コウバン</t>
    </rPh>
    <phoneticPr fontId="2"/>
  </si>
  <si>
    <t>　豊岡警察署出石分庁舎</t>
    <rPh sb="1" eb="3">
      <t>トヨオカ</t>
    </rPh>
    <rPh sb="3" eb="6">
      <t>ケイサツショ</t>
    </rPh>
    <rPh sb="6" eb="8">
      <t>イズシ</t>
    </rPh>
    <rPh sb="8" eb="11">
      <t>ブンチョウシャ</t>
    </rPh>
    <phoneticPr fontId="2"/>
  </si>
  <si>
    <t>年　</t>
    <phoneticPr fontId="2"/>
  </si>
  <si>
    <t>・その他とは、建設工事用、臨時電灯、臨時電力、農事用電力、融雪用電力</t>
    <rPh sb="7" eb="9">
      <t>ケンセツ</t>
    </rPh>
    <rPh sb="9" eb="12">
      <t>コウジヨウ</t>
    </rPh>
    <rPh sb="13" eb="15">
      <t>リンジ</t>
    </rPh>
    <rPh sb="15" eb="17">
      <t>デントウ</t>
    </rPh>
    <rPh sb="18" eb="20">
      <t>リンジ</t>
    </rPh>
    <rPh sb="20" eb="22">
      <t>デンリョク</t>
    </rPh>
    <rPh sb="23" eb="25">
      <t>ノウジ</t>
    </rPh>
    <rPh sb="25" eb="26">
      <t>ヨウ</t>
    </rPh>
    <rPh sb="26" eb="28">
      <t>デンリョク</t>
    </rPh>
    <rPh sb="29" eb="31">
      <t>ユウセツ</t>
    </rPh>
    <rPh sb="31" eb="32">
      <t>ヨウ</t>
    </rPh>
    <rPh sb="32" eb="34">
      <t>デンリョク</t>
    </rPh>
    <phoneticPr fontId="2"/>
  </si>
  <si>
    <t>資料：文化・スポーツ振興課</t>
    <phoneticPr fontId="2"/>
  </si>
  <si>
    <t>資料：文化・スポーツ振興課（文化財室）</t>
    <rPh sb="3" eb="5">
      <t>ブンカ</t>
    </rPh>
    <rPh sb="10" eb="13">
      <t>シンコウカ</t>
    </rPh>
    <rPh sb="12" eb="13">
      <t>カ</t>
    </rPh>
    <rPh sb="14" eb="17">
      <t>ブンカザイ</t>
    </rPh>
    <rPh sb="17" eb="18">
      <t>シツ</t>
    </rPh>
    <phoneticPr fontId="2"/>
  </si>
  <si>
    <t xml:space="preserve">  資料：文化・スポーツ振興課</t>
    <rPh sb="5" eb="7">
      <t>ブンカ</t>
    </rPh>
    <phoneticPr fontId="2"/>
  </si>
  <si>
    <t>元</t>
    <rPh sb="0" eb="1">
      <t>モト</t>
    </rPh>
    <phoneticPr fontId="32"/>
  </si>
  <si>
    <t>　　  　　４年</t>
    <rPh sb="7" eb="8">
      <t>トシ</t>
    </rPh>
    <phoneticPr fontId="2"/>
  </si>
  <si>
    <t>電気装置</t>
    <rPh sb="0" eb="2">
      <t>デンキ</t>
    </rPh>
    <rPh sb="2" eb="4">
      <t>ソウチ</t>
    </rPh>
    <phoneticPr fontId="2"/>
  </si>
  <si>
    <t>灯火</t>
    <rPh sb="0" eb="2">
      <t>トウカ</t>
    </rPh>
    <phoneticPr fontId="2"/>
  </si>
  <si>
    <t>取灰</t>
    <rPh sb="0" eb="1">
      <t>トリ</t>
    </rPh>
    <rPh sb="1" eb="2">
      <t>ハイ</t>
    </rPh>
    <phoneticPr fontId="2"/>
  </si>
  <si>
    <t>　</t>
    <phoneticPr fontId="1"/>
  </si>
  <si>
    <t>教室Ａ</t>
    <rPh sb="0" eb="2">
      <t>キョウシツ</t>
    </rPh>
    <phoneticPr fontId="2"/>
  </si>
  <si>
    <t>教室Ｂ</t>
    <rPh sb="0" eb="2">
      <t>キョウシツ</t>
    </rPh>
    <phoneticPr fontId="2"/>
  </si>
  <si>
    <t>木彫室Ａ・Ｂ</t>
    <rPh sb="0" eb="3">
      <t>モクチョウシツ</t>
    </rPh>
    <phoneticPr fontId="2"/>
  </si>
  <si>
    <t>陶芸室</t>
    <rPh sb="0" eb="3">
      <t>トウゲイシツ</t>
    </rPh>
    <phoneticPr fontId="2"/>
  </si>
  <si>
    <t>本館・研修棟</t>
    <rPh sb="0" eb="2">
      <t>ホンカン</t>
    </rPh>
    <rPh sb="3" eb="6">
      <t>ケンシュウトウ</t>
    </rPh>
    <phoneticPr fontId="27"/>
  </si>
  <si>
    <t>機能強化施設</t>
    <rPh sb="0" eb="6">
      <t>キノウキョウカシセツ</t>
    </rPh>
    <phoneticPr fontId="27"/>
  </si>
  <si>
    <t>年  度</t>
    <phoneticPr fontId="27"/>
  </si>
  <si>
    <t>宿泊体験</t>
    <rPh sb="0" eb="4">
      <t>シュクハクタイケン</t>
    </rPh>
    <phoneticPr fontId="27"/>
  </si>
  <si>
    <t>カフェ収入
(千円)</t>
    <rPh sb="3" eb="5">
      <t>シュウニュウ</t>
    </rPh>
    <rPh sb="7" eb="9">
      <t>センエン</t>
    </rPh>
    <phoneticPr fontId="27"/>
  </si>
  <si>
    <t>物品販売
(千円)</t>
    <rPh sb="0" eb="2">
      <t>ブッピン</t>
    </rPh>
    <rPh sb="2" eb="4">
      <t>ハンバイ</t>
    </rPh>
    <rPh sb="6" eb="8">
      <t>センエン</t>
    </rPh>
    <phoneticPr fontId="2"/>
  </si>
  <si>
    <t>収蔵資料
(点)</t>
    <rPh sb="0" eb="2">
      <t>シュウゾウ</t>
    </rPh>
    <rPh sb="2" eb="4">
      <t>シリョウ</t>
    </rPh>
    <rPh sb="6" eb="7">
      <t>テン</t>
    </rPh>
    <phoneticPr fontId="2"/>
  </si>
  <si>
    <t>資料貸出
(点)</t>
    <rPh sb="0" eb="2">
      <t>シリョウ</t>
    </rPh>
    <rPh sb="2" eb="4">
      <t>カシダ</t>
    </rPh>
    <rPh sb="6" eb="7">
      <t>テン</t>
    </rPh>
    <phoneticPr fontId="2"/>
  </si>
  <si>
    <t>利    用    者    数 （人）</t>
    <rPh sb="0" eb="1">
      <t>リ</t>
    </rPh>
    <rPh sb="5" eb="6">
      <t>ヨウ</t>
    </rPh>
    <phoneticPr fontId="2"/>
  </si>
  <si>
    <t>利用料
（千円）</t>
    <rPh sb="0" eb="3">
      <t>リヨウリョウ</t>
    </rPh>
    <rPh sb="5" eb="7">
      <t>センエン</t>
    </rPh>
    <phoneticPr fontId="2"/>
  </si>
  <si>
    <t>3歳未満</t>
    <rPh sb="1" eb="4">
      <t>サイミマン</t>
    </rPh>
    <phoneticPr fontId="27"/>
  </si>
  <si>
    <t>(注)　機能強化施設、宿泊体験、カフェは令和３年度から開館</t>
    <rPh sb="1" eb="2">
      <t>チュウ</t>
    </rPh>
    <rPh sb="4" eb="10">
      <t>キノウキョウカシセツ</t>
    </rPh>
    <rPh sb="11" eb="15">
      <t>シュクハクタイケン</t>
    </rPh>
    <rPh sb="20" eb="22">
      <t>レイワ</t>
    </rPh>
    <rPh sb="23" eb="25">
      <t>ネンド</t>
    </rPh>
    <rPh sb="27" eb="29">
      <t>カイカン</t>
    </rPh>
    <phoneticPr fontId="27"/>
  </si>
  <si>
    <t>47-1111（竹野振興局）</t>
    <rPh sb="8" eb="10">
      <t>タケノ</t>
    </rPh>
    <rPh sb="10" eb="13">
      <t>シンコウキョク</t>
    </rPh>
    <phoneticPr fontId="2"/>
  </si>
  <si>
    <t>　一般社団法人たけの観光協会</t>
    <rPh sb="1" eb="7">
      <t>イッパンシャダンホウジン</t>
    </rPh>
    <rPh sb="10" eb="12">
      <t>カンコウ</t>
    </rPh>
    <rPh sb="12" eb="14">
      <t>キョウカイ</t>
    </rPh>
    <phoneticPr fontId="2"/>
  </si>
  <si>
    <t>　NPO法人但馬國出石観光協会</t>
    <rPh sb="4" eb="6">
      <t>ホウジン</t>
    </rPh>
    <rPh sb="6" eb="8">
      <t>タジマ</t>
    </rPh>
    <rPh sb="8" eb="9">
      <t>クニ</t>
    </rPh>
    <rPh sb="9" eb="11">
      <t>イズシ</t>
    </rPh>
    <rPh sb="11" eb="13">
      <t>カンコウ</t>
    </rPh>
    <rPh sb="13" eb="15">
      <t>キョウカイ</t>
    </rPh>
    <phoneticPr fontId="2"/>
  </si>
  <si>
    <t>21-9145</t>
    <phoneticPr fontId="2"/>
  </si>
  <si>
    <t>　サービス付き高齢者向け住宅　出石グランドホテル</t>
    <phoneticPr fontId="2"/>
  </si>
  <si>
    <t>出石町福住450</t>
    <rPh sb="3" eb="5">
      <t>フクスミ</t>
    </rPh>
    <phoneticPr fontId="2"/>
  </si>
  <si>
    <t>52-0223</t>
    <phoneticPr fontId="2"/>
  </si>
  <si>
    <t>弥栄町1-32</t>
    <phoneticPr fontId="2"/>
  </si>
  <si>
    <t>　ひまわりの家</t>
    <phoneticPr fontId="2"/>
  </si>
  <si>
    <t>日撫字道越361-3</t>
    <phoneticPr fontId="2"/>
  </si>
  <si>
    <t>23-1577</t>
    <phoneticPr fontId="2"/>
  </si>
  <si>
    <t>　在宅医療対応型高齢者施設olive</t>
    <phoneticPr fontId="2"/>
  </si>
  <si>
    <t>日撫333-4</t>
    <phoneticPr fontId="2"/>
  </si>
  <si>
    <t>20-2961</t>
    <phoneticPr fontId="2"/>
  </si>
  <si>
    <t>44］</t>
    <phoneticPr fontId="27"/>
  </si>
  <si>
    <t>0）</t>
    <phoneticPr fontId="27"/>
  </si>
  <si>
    <t>令 和  2 年</t>
    <rPh sb="0" eb="1">
      <t>レイ</t>
    </rPh>
    <rPh sb="2" eb="3">
      <t>カズ</t>
    </rPh>
    <phoneticPr fontId="2"/>
  </si>
  <si>
    <t>衆議院議員選挙</t>
    <rPh sb="0" eb="5">
      <t>シュウギインギイン</t>
    </rPh>
    <rPh sb="5" eb="7">
      <t>センキョ</t>
    </rPh>
    <phoneticPr fontId="8"/>
  </si>
  <si>
    <t>県議会議員選挙</t>
    <rPh sb="0" eb="1">
      <t>ケン</t>
    </rPh>
    <rPh sb="1" eb="3">
      <t>ギカイ</t>
    </rPh>
    <rPh sb="3" eb="5">
      <t>ギイン</t>
    </rPh>
    <rPh sb="5" eb="7">
      <t>センキョ</t>
    </rPh>
    <phoneticPr fontId="9"/>
  </si>
  <si>
    <t>音訳資料</t>
    <rPh sb="0" eb="2">
      <t>オンヤク</t>
    </rPh>
    <rPh sb="2" eb="4">
      <t>シリョウ</t>
    </rPh>
    <phoneticPr fontId="2"/>
  </si>
  <si>
    <t>新聞電子縮刷版</t>
    <rPh sb="0" eb="2">
      <t>シンブン</t>
    </rPh>
    <rPh sb="2" eb="4">
      <t>デンシ</t>
    </rPh>
    <rPh sb="4" eb="7">
      <t>シュクサツバン</t>
    </rPh>
    <phoneticPr fontId="2"/>
  </si>
  <si>
    <t>24-2401（高年介護課）</t>
    <rPh sb="8" eb="12">
      <t>コウネンカイゴ</t>
    </rPh>
    <rPh sb="12" eb="13">
      <t>カ</t>
    </rPh>
    <phoneticPr fontId="2"/>
  </si>
  <si>
    <t>　出石グランドホテル機能訓練特化型デイサービス</t>
    <rPh sb="1" eb="3">
      <t>イズシ</t>
    </rPh>
    <rPh sb="10" eb="14">
      <t>キノウクンレン</t>
    </rPh>
    <rPh sb="14" eb="17">
      <t>トッカガタ</t>
    </rPh>
    <phoneticPr fontId="2"/>
  </si>
  <si>
    <t>出石町福住450</t>
    <rPh sb="0" eb="2">
      <t>イズシ</t>
    </rPh>
    <rPh sb="2" eb="3">
      <t>マチ</t>
    </rPh>
    <rPh sb="3" eb="5">
      <t>フクスミ</t>
    </rPh>
    <phoneticPr fontId="2"/>
  </si>
  <si>
    <t>52-0233</t>
    <phoneticPr fontId="2"/>
  </si>
  <si>
    <t>　デイサービスやすらぎの里ひだか</t>
    <rPh sb="12" eb="13">
      <t>サト</t>
    </rPh>
    <phoneticPr fontId="2"/>
  </si>
  <si>
    <t>日高町伊府707</t>
    <rPh sb="0" eb="3">
      <t>ヒダカマチ</t>
    </rPh>
    <rPh sb="3" eb="4">
      <t>イ</t>
    </rPh>
    <rPh sb="4" eb="5">
      <t>フ</t>
    </rPh>
    <phoneticPr fontId="2"/>
  </si>
  <si>
    <t>43-4561</t>
    <phoneticPr fontId="2"/>
  </si>
  <si>
    <t>　竹野北前館・かぜまちミュージアム</t>
    <rPh sb="1" eb="3">
      <t>タケノ</t>
    </rPh>
    <rPh sb="3" eb="4">
      <t>キタ</t>
    </rPh>
    <rPh sb="4" eb="5">
      <t>マエ</t>
    </rPh>
    <rPh sb="5" eb="6">
      <t>カン</t>
    </rPh>
    <phoneticPr fontId="2"/>
  </si>
  <si>
    <t>　竹野川湊館(御用地館)</t>
    <rPh sb="1" eb="6">
      <t>タケノカワミナトカン</t>
    </rPh>
    <rPh sb="7" eb="8">
      <t>オ</t>
    </rPh>
    <rPh sb="8" eb="10">
      <t>ヨウチ</t>
    </rPh>
    <rPh sb="10" eb="11">
      <t>カン</t>
    </rPh>
    <phoneticPr fontId="2"/>
  </si>
  <si>
    <t>その他住宅</t>
    <rPh sb="2" eb="3">
      <t>ホカ</t>
    </rPh>
    <phoneticPr fontId="2"/>
  </si>
  <si>
    <t>上山２号</t>
    <rPh sb="0" eb="2">
      <t>ウエヤマ</t>
    </rPh>
    <rPh sb="3" eb="4">
      <t>ゴウ</t>
    </rPh>
    <phoneticPr fontId="2"/>
  </si>
  <si>
    <t>７　労働力状態、男女別15歳以上人口(令和２年国勢調査）</t>
    <rPh sb="22" eb="23">
      <t>ヘイネン</t>
    </rPh>
    <rPh sb="23" eb="25">
      <t>コクセイ</t>
    </rPh>
    <rPh sb="25" eb="27">
      <t>チョウサ</t>
    </rPh>
    <phoneticPr fontId="2"/>
  </si>
  <si>
    <t xml:space="preserve">８  産業大分類、就業者数 （令和２年国勢調査）                                       </t>
    <rPh sb="18" eb="19">
      <t>ヘイネン</t>
    </rPh>
    <rPh sb="19" eb="21">
      <t>コクセイ</t>
    </rPh>
    <rPh sb="21" eb="23">
      <t>チョウサ</t>
    </rPh>
    <phoneticPr fontId="2"/>
  </si>
  <si>
    <t>９  世帯の経済構成別一般世帯数、一般世帯人員（令和２年国勢調査）</t>
    <rPh sb="27" eb="28">
      <t>ネン</t>
    </rPh>
    <rPh sb="28" eb="30">
      <t>コクセイ</t>
    </rPh>
    <rPh sb="30" eb="32">
      <t>チョウサ</t>
    </rPh>
    <phoneticPr fontId="2"/>
  </si>
  <si>
    <t xml:space="preserve">10  職業大分類、男女別15歳以上就業者数（令和２年国勢調査） </t>
    <rPh sb="26" eb="27">
      <t>ネン</t>
    </rPh>
    <rPh sb="27" eb="29">
      <t>コクセイ</t>
    </rPh>
    <rPh sb="29" eb="31">
      <t>チョウサ</t>
    </rPh>
    <phoneticPr fontId="2"/>
  </si>
  <si>
    <t>11  産業大分類別15歳以上就業者数（令和２年国勢調査）</t>
    <rPh sb="20" eb="22">
      <t>レイワ</t>
    </rPh>
    <rPh sb="23" eb="24">
      <t>ネン</t>
    </rPh>
    <rPh sb="24" eb="26">
      <t>コクセイ</t>
    </rPh>
    <rPh sb="26" eb="28">
      <t>チョウサ</t>
    </rPh>
    <phoneticPr fontId="2"/>
  </si>
  <si>
    <t>13　従業地・通学地による常住市区町村、就業者数及び通学者数（15歳以上）（令和２年国勢調査）</t>
    <phoneticPr fontId="2"/>
  </si>
  <si>
    <t xml:space="preserve">14  昼間人口（令和２年国勢調査）　　                                   </t>
    <rPh sb="12" eb="13">
      <t>ネン</t>
    </rPh>
    <rPh sb="13" eb="15">
      <t>コクセイ</t>
    </rPh>
    <rPh sb="15" eb="17">
      <t>チョウサ</t>
    </rPh>
    <phoneticPr fontId="2"/>
  </si>
  <si>
    <t>３年度</t>
    <phoneticPr fontId="2"/>
  </si>
  <si>
    <t>令和３年度</t>
    <rPh sb="0" eb="2">
      <t>レイワ</t>
    </rPh>
    <phoneticPr fontId="2"/>
  </si>
  <si>
    <t>(注1)　ホールのほか練習室、市民活動室など全施設含む。</t>
    <phoneticPr fontId="2"/>
  </si>
  <si>
    <t>デイサービスセンター(一般型)</t>
    <rPh sb="13" eb="14">
      <t>カタ</t>
    </rPh>
    <phoneticPr fontId="2"/>
  </si>
  <si>
    <t>令　和　４　年</t>
    <rPh sb="0" eb="1">
      <t>レイ</t>
    </rPh>
    <rPh sb="2" eb="3">
      <t>ワ</t>
    </rPh>
    <phoneticPr fontId="2"/>
  </si>
  <si>
    <t>出石町鳥居1016-1</t>
    <rPh sb="0" eb="2">
      <t>イズシ</t>
    </rPh>
    <rPh sb="2" eb="3">
      <t>チョウ</t>
    </rPh>
    <rPh sb="3" eb="5">
      <t>トリイ</t>
    </rPh>
    <phoneticPr fontId="2"/>
  </si>
  <si>
    <t>大手町4-5(ｱｲﾃｨ4階)</t>
    <phoneticPr fontId="2"/>
  </si>
  <si>
    <t>　チャイルドハウスこども園</t>
    <phoneticPr fontId="2"/>
  </si>
  <si>
    <t>47-1805(竹野スポーツ協会)</t>
    <phoneticPr fontId="2"/>
  </si>
  <si>
    <t>21-9023(文化・ｽﾎﾟｰﾂ振興課)</t>
    <rPh sb="8" eb="10">
      <t>ブンカ</t>
    </rPh>
    <phoneticPr fontId="2"/>
  </si>
  <si>
    <t>城崎町楽々浦419-1</t>
    <rPh sb="0" eb="3">
      <t>キノサキチョウ</t>
    </rPh>
    <rPh sb="3" eb="6">
      <t>ササウラ</t>
    </rPh>
    <phoneticPr fontId="2"/>
  </si>
  <si>
    <t>デイサービスセンター（一般型）</t>
    <rPh sb="13" eb="14">
      <t>カタ</t>
    </rPh>
    <phoneticPr fontId="2"/>
  </si>
  <si>
    <t>　デイサービスハートの木</t>
    <rPh sb="11" eb="12">
      <t>キ</t>
    </rPh>
    <phoneticPr fontId="2"/>
  </si>
  <si>
    <t>デイサービスセンター（地域密着型）</t>
    <rPh sb="11" eb="13">
      <t>チイキ</t>
    </rPh>
    <rPh sb="13" eb="15">
      <t>ミッチャク</t>
    </rPh>
    <rPh sb="15" eb="16">
      <t>カタ</t>
    </rPh>
    <phoneticPr fontId="2"/>
  </si>
  <si>
    <t>　にしはらデイサービス花ゆう香</t>
    <rPh sb="11" eb="12">
      <t>ハナ</t>
    </rPh>
    <rPh sb="14" eb="15">
      <t>カ</t>
    </rPh>
    <phoneticPr fontId="2"/>
  </si>
  <si>
    <t>九日市中町234-3</t>
    <rPh sb="0" eb="2">
      <t>ココノカ</t>
    </rPh>
    <rPh sb="2" eb="3">
      <t>イチ</t>
    </rPh>
    <rPh sb="3" eb="5">
      <t>ナカマチ</t>
    </rPh>
    <phoneticPr fontId="2"/>
  </si>
  <si>
    <t>デイサービスセンター（認知症対応型）</t>
    <rPh sb="11" eb="14">
      <t>ニンチショウ</t>
    </rPh>
    <rPh sb="14" eb="17">
      <t>タイオウガタ</t>
    </rPh>
    <phoneticPr fontId="2"/>
  </si>
  <si>
    <t>城崎町湯島78</t>
    <phoneticPr fontId="2"/>
  </si>
  <si>
    <t>資料：関西電力㈱</t>
    <phoneticPr fontId="2"/>
  </si>
  <si>
    <t>　関西電力送配電㈱豊岡配電営業所</t>
    <rPh sb="1" eb="3">
      <t>カンサイ</t>
    </rPh>
    <rPh sb="3" eb="5">
      <t>デンリョク</t>
    </rPh>
    <rPh sb="5" eb="6">
      <t>オク</t>
    </rPh>
    <rPh sb="6" eb="8">
      <t>ハイデン</t>
    </rPh>
    <rPh sb="9" eb="11">
      <t>トヨオカ</t>
    </rPh>
    <rPh sb="11" eb="13">
      <t>ハイデン</t>
    </rPh>
    <rPh sb="13" eb="16">
      <t>エイギョウショ</t>
    </rPh>
    <phoneticPr fontId="2"/>
  </si>
  <si>
    <t>0800-777-3081</t>
    <phoneticPr fontId="2"/>
  </si>
  <si>
    <t xml:space="preserve">（注1）　新規学卒者は含まない。 </t>
    <phoneticPr fontId="2"/>
  </si>
  <si>
    <t>（注2）　令和４年度より男女区分については、LGBT理解増進法に基づき、非公開。</t>
    <rPh sb="5" eb="7">
      <t>レイワ</t>
    </rPh>
    <rPh sb="8" eb="10">
      <t>ネンド</t>
    </rPh>
    <rPh sb="12" eb="16">
      <t>ダンジョクブン</t>
    </rPh>
    <rPh sb="26" eb="28">
      <t>リカイ</t>
    </rPh>
    <rPh sb="28" eb="31">
      <t>ゾウシンホウ</t>
    </rPh>
    <rPh sb="32" eb="33">
      <t>モト</t>
    </rPh>
    <rPh sb="36" eb="39">
      <t>ヒコウカイ</t>
    </rPh>
    <phoneticPr fontId="2"/>
  </si>
  <si>
    <t>（注１）　実人員は年度の平均値である。</t>
    <phoneticPr fontId="2"/>
  </si>
  <si>
    <t>（注２）　令和４年度より男女区分については、LGBT理解増進法に基づき、非公開。</t>
    <phoneticPr fontId="2"/>
  </si>
  <si>
    <t>薬物乱用</t>
    <rPh sb="0" eb="2">
      <t>ヤクブツ</t>
    </rPh>
    <rPh sb="2" eb="4">
      <t>ランヨウ</t>
    </rPh>
    <phoneticPr fontId="2"/>
  </si>
  <si>
    <t>粗暴行為</t>
    <rPh sb="0" eb="2">
      <t>ソボウ</t>
    </rPh>
    <rPh sb="2" eb="4">
      <t>コウイ</t>
    </rPh>
    <phoneticPr fontId="2"/>
  </si>
  <si>
    <t>金品不正要求</t>
    <rPh sb="0" eb="2">
      <t>キンピン</t>
    </rPh>
    <rPh sb="2" eb="6">
      <t>フセイヨウキュウ</t>
    </rPh>
    <phoneticPr fontId="2"/>
  </si>
  <si>
    <t>深夜はいかい</t>
    <phoneticPr fontId="2"/>
  </si>
  <si>
    <t>不健全性的行為</t>
    <rPh sb="1" eb="3">
      <t>ケンゼン</t>
    </rPh>
    <rPh sb="3" eb="4">
      <t>セイ</t>
    </rPh>
    <rPh sb="4" eb="5">
      <t>テキ</t>
    </rPh>
    <rPh sb="5" eb="7">
      <t>コウイ</t>
    </rPh>
    <phoneticPr fontId="2"/>
  </si>
  <si>
    <t>性的いたずら</t>
    <rPh sb="0" eb="2">
      <t>セイテキ</t>
    </rPh>
    <phoneticPr fontId="2"/>
  </si>
  <si>
    <t>不良　　交友</t>
    <rPh sb="4" eb="6">
      <t>コウユウ</t>
    </rPh>
    <phoneticPr fontId="2"/>
  </si>
  <si>
    <t>怠学　　</t>
    <phoneticPr fontId="2"/>
  </si>
  <si>
    <t>暴走　　行為</t>
    <rPh sb="0" eb="2">
      <t>ボウソウ</t>
    </rPh>
    <rPh sb="4" eb="6">
      <t>コウイ</t>
    </rPh>
    <phoneticPr fontId="2"/>
  </si>
  <si>
    <t>屋外交流広場</t>
    <rPh sb="0" eb="2">
      <t>オクガイ</t>
    </rPh>
    <rPh sb="2" eb="6">
      <t>コウリュウヒロバ</t>
    </rPh>
    <phoneticPr fontId="2"/>
  </si>
  <si>
    <t>令和４年度</t>
    <rPh sb="0" eb="2">
      <t>レイワ</t>
    </rPh>
    <phoneticPr fontId="2"/>
  </si>
  <si>
    <t>‐</t>
    <phoneticPr fontId="27"/>
  </si>
  <si>
    <t>溶接機
切断機</t>
    <rPh sb="0" eb="3">
      <t>ヨウセツキ</t>
    </rPh>
    <rPh sb="4" eb="7">
      <t>セツダンキ</t>
    </rPh>
    <phoneticPr fontId="27"/>
  </si>
  <si>
    <t>(注2）　施設予約システム導入に伴い、令和３年度から項目のまとめ方を変更した。</t>
    <rPh sb="5" eb="7">
      <t>シセツ</t>
    </rPh>
    <rPh sb="7" eb="9">
      <t>ヨヤク</t>
    </rPh>
    <rPh sb="13" eb="15">
      <t>ドウニュウ</t>
    </rPh>
    <rPh sb="16" eb="17">
      <t>トモナ</t>
    </rPh>
    <rPh sb="19" eb="21">
      <t>レイワ</t>
    </rPh>
    <rPh sb="22" eb="24">
      <t>ネンド</t>
    </rPh>
    <rPh sb="26" eb="28">
      <t>コウモク</t>
    </rPh>
    <rPh sb="32" eb="33">
      <t>カタ</t>
    </rPh>
    <rPh sb="34" eb="36">
      <t>ヘンコウ</t>
    </rPh>
    <phoneticPr fontId="2"/>
  </si>
  <si>
    <t xml:space="preserve">  隣保館　　など</t>
    <phoneticPr fontId="2"/>
  </si>
  <si>
    <t xml:space="preserve">   リハビリセンター and Reha. TOYOOKA</t>
    <phoneticPr fontId="2"/>
  </si>
  <si>
    <t>妙楽寺287</t>
    <rPh sb="0" eb="3">
      <t>ミョウラクジ</t>
    </rPh>
    <phoneticPr fontId="2"/>
  </si>
  <si>
    <t>20-1500</t>
    <phoneticPr fontId="2"/>
  </si>
  <si>
    <t>　特定非営利活動法人銀ちゃんの家</t>
    <rPh sb="1" eb="3">
      <t>トクテイ</t>
    </rPh>
    <rPh sb="3" eb="6">
      <t>ヒエイリ</t>
    </rPh>
    <rPh sb="6" eb="8">
      <t>カツドウ</t>
    </rPh>
    <rPh sb="8" eb="10">
      <t>ホウジン</t>
    </rPh>
    <rPh sb="10" eb="11">
      <t>ギン</t>
    </rPh>
    <rPh sb="15" eb="16">
      <t>イエ</t>
    </rPh>
    <phoneticPr fontId="2"/>
  </si>
  <si>
    <t>泉町7-30</t>
    <rPh sb="0" eb="2">
      <t>イズミチョウ</t>
    </rPh>
    <phoneticPr fontId="2"/>
  </si>
  <si>
    <t>47-1423</t>
    <phoneticPr fontId="2"/>
  </si>
  <si>
    <t>資料：地域づくり課</t>
    <rPh sb="3" eb="5">
      <t>チイキ</t>
    </rPh>
    <rPh sb="8" eb="9">
      <t>カ</t>
    </rPh>
    <phoneticPr fontId="2"/>
  </si>
  <si>
    <t xml:space="preserve">   　渕</t>
    <phoneticPr fontId="2"/>
  </si>
  <si>
    <t>56］</t>
    <phoneticPr fontId="2"/>
  </si>
  <si>
    <t>3）</t>
    <phoneticPr fontId="27"/>
  </si>
  <si>
    <t>10）</t>
    <phoneticPr fontId="27"/>
  </si>
  <si>
    <t>元</t>
    <rPh sb="0" eb="1">
      <t>モト</t>
    </rPh>
    <phoneticPr fontId="33"/>
  </si>
  <si>
    <t>城南町23-6</t>
    <rPh sb="0" eb="1">
      <t>シロ</t>
    </rPh>
    <rPh sb="1" eb="2">
      <t>ミナミ</t>
    </rPh>
    <phoneticPr fontId="2"/>
  </si>
  <si>
    <t>金品　　持出し</t>
    <rPh sb="0" eb="1">
      <t>カネ</t>
    </rPh>
    <rPh sb="4" eb="5">
      <t>モ</t>
    </rPh>
    <rPh sb="5" eb="6">
      <t>ダ</t>
    </rPh>
    <phoneticPr fontId="2"/>
  </si>
  <si>
    <t>　豊岡コウノトリ森林組合</t>
    <rPh sb="1" eb="3">
      <t>トヨオカ</t>
    </rPh>
    <rPh sb="8" eb="12">
      <t>シンリンクミアイ</t>
    </rPh>
    <phoneticPr fontId="2"/>
  </si>
  <si>
    <t>23-1127</t>
    <phoneticPr fontId="2"/>
  </si>
  <si>
    <t>瀬戸77-21</t>
    <rPh sb="0" eb="2">
      <t>セト</t>
    </rPh>
    <phoneticPr fontId="2"/>
  </si>
  <si>
    <t>（５）生涯学習サロン</t>
    <rPh sb="3" eb="7">
      <t>ショウガイガクシュウ</t>
    </rPh>
    <phoneticPr fontId="2"/>
  </si>
  <si>
    <t>　生涯学習サロン</t>
    <rPh sb="1" eb="5">
      <t>ショウガイガクシュウ</t>
    </rPh>
    <phoneticPr fontId="2"/>
  </si>
  <si>
    <t>23-9770</t>
    <phoneticPr fontId="2"/>
  </si>
  <si>
    <t>45-1545(アドバンス㈱)</t>
    <phoneticPr fontId="2"/>
  </si>
  <si>
    <t>45-1520(アドバンス㈱)</t>
    <phoneticPr fontId="2"/>
  </si>
  <si>
    <t>（注）令和４年３月、アイティ７階のふれあい広場、子育て学習室を廃止</t>
    <rPh sb="1" eb="2">
      <t>チュウ</t>
    </rPh>
    <rPh sb="3" eb="5">
      <t>レイワ</t>
    </rPh>
    <rPh sb="6" eb="7">
      <t>ネン</t>
    </rPh>
    <rPh sb="8" eb="9">
      <t>ガツ</t>
    </rPh>
    <rPh sb="15" eb="16">
      <t>カイ</t>
    </rPh>
    <rPh sb="21" eb="23">
      <t>ヒロバ</t>
    </rPh>
    <rPh sb="24" eb="26">
      <t>コソダ</t>
    </rPh>
    <rPh sb="27" eb="30">
      <t>ガクシュウシツ</t>
    </rPh>
    <rPh sb="31" eb="33">
      <t>ハイシ</t>
    </rPh>
    <phoneticPr fontId="27"/>
  </si>
  <si>
    <t>　歴史博物館「但馬国府・国分寺館」</t>
    <rPh sb="1" eb="3">
      <t>レキシ</t>
    </rPh>
    <rPh sb="3" eb="6">
      <t>ハクブツカン</t>
    </rPh>
    <rPh sb="7" eb="9">
      <t>タジマ</t>
    </rPh>
    <rPh sb="9" eb="11">
      <t>コクフ</t>
    </rPh>
    <rPh sb="12" eb="15">
      <t>コクブンジ</t>
    </rPh>
    <rPh sb="15" eb="16">
      <t>カン</t>
    </rPh>
    <phoneticPr fontId="2"/>
  </si>
  <si>
    <t>　美術館「伊藤清永記念館」</t>
    <rPh sb="1" eb="4">
      <t>ビジュツカン</t>
    </rPh>
    <rPh sb="5" eb="7">
      <t>イトウ</t>
    </rPh>
    <rPh sb="7" eb="9">
      <t>キヨナガ</t>
    </rPh>
    <rPh sb="9" eb="11">
      <t>キネン</t>
    </rPh>
    <rPh sb="11" eb="12">
      <t>カン</t>
    </rPh>
    <phoneticPr fontId="2"/>
  </si>
  <si>
    <t>（１）　歴史博物館「但馬国府・国分寺館」</t>
    <rPh sb="4" eb="6">
      <t>レキシ</t>
    </rPh>
    <rPh sb="6" eb="9">
      <t>ハクブツカン</t>
    </rPh>
    <phoneticPr fontId="2"/>
  </si>
  <si>
    <t>（３）　美術館「伊藤清永記念館」</t>
    <rPh sb="4" eb="7">
      <t>ビジュツカン</t>
    </rPh>
    <rPh sb="8" eb="10">
      <t>イトウ</t>
    </rPh>
    <rPh sb="10" eb="12">
      <t>キヨナガ</t>
    </rPh>
    <rPh sb="12" eb="14">
      <t>キネン</t>
    </rPh>
    <rPh sb="14" eb="15">
      <t>カン</t>
    </rPh>
    <phoneticPr fontId="2"/>
  </si>
  <si>
    <t>軽費老人ホーム（ケアハウス：一般型）</t>
    <rPh sb="0" eb="2">
      <t>ケイヒ</t>
    </rPh>
    <rPh sb="2" eb="4">
      <t>ロウジン</t>
    </rPh>
    <rPh sb="14" eb="16">
      <t>イッパン</t>
    </rPh>
    <rPh sb="16" eb="17">
      <t>ガタ</t>
    </rPh>
    <phoneticPr fontId="2"/>
  </si>
  <si>
    <t>　一般社団法人城崎温泉観光協会</t>
    <rPh sb="1" eb="3">
      <t>イッパン</t>
    </rPh>
    <rPh sb="3" eb="7">
      <t>シャダンホウジン</t>
    </rPh>
    <rPh sb="7" eb="9">
      <t>キノサキ</t>
    </rPh>
    <rPh sb="9" eb="11">
      <t>オンセン</t>
    </rPh>
    <rPh sb="11" eb="13">
      <t>カンコウ</t>
    </rPh>
    <rPh sb="13" eb="15">
      <t>キョウカイ</t>
    </rPh>
    <phoneticPr fontId="2"/>
  </si>
  <si>
    <t>　一般社団法人但東シルクロード観光協会</t>
    <rPh sb="1" eb="7">
      <t>イッパンシャダンホウジン</t>
    </rPh>
    <rPh sb="7" eb="9">
      <t>タントウ</t>
    </rPh>
    <rPh sb="15" eb="17">
      <t>カンコウ</t>
    </rPh>
    <rPh sb="17" eb="19">
      <t>キョウカイ</t>
    </rPh>
    <phoneticPr fontId="2"/>
  </si>
  <si>
    <t>資料：日高振興局地域振興課</t>
    <rPh sb="3" eb="5">
      <t>ヒダカ</t>
    </rPh>
    <rPh sb="5" eb="8">
      <t>シンコウキョク</t>
    </rPh>
    <rPh sb="8" eb="10">
      <t>チイキ</t>
    </rPh>
    <rPh sb="10" eb="12">
      <t>シンコウ</t>
    </rPh>
    <rPh sb="12" eb="13">
      <t>カ</t>
    </rPh>
    <phoneticPr fontId="2"/>
  </si>
  <si>
    <t>　　  　　５年</t>
    <rPh sb="7" eb="8">
      <t>トシ</t>
    </rPh>
    <phoneticPr fontId="2"/>
  </si>
  <si>
    <t>一時的な仕事に就いた者</t>
  </si>
  <si>
    <t>令 5. 4.3</t>
    <rPh sb="0" eb="1">
      <t>レイ</t>
    </rPh>
    <phoneticPr fontId="2"/>
  </si>
  <si>
    <t>永楽館歌舞伎衣裳及び関連資料</t>
    <rPh sb="0" eb="2">
      <t>エイラク</t>
    </rPh>
    <rPh sb="2" eb="3">
      <t>カン</t>
    </rPh>
    <rPh sb="3" eb="6">
      <t>カブキ</t>
    </rPh>
    <rPh sb="6" eb="8">
      <t>イショウ</t>
    </rPh>
    <rPh sb="8" eb="9">
      <t>オヨ</t>
    </rPh>
    <rPh sb="10" eb="12">
      <t>カンレン</t>
    </rPh>
    <rPh sb="12" eb="14">
      <t>シリョウ</t>
    </rPh>
    <phoneticPr fontId="2"/>
  </si>
  <si>
    <t>令 4.10.31</t>
    <rPh sb="0" eb="1">
      <t>レイ</t>
    </rPh>
    <phoneticPr fontId="27"/>
  </si>
  <si>
    <t>澁谷家住宅主屋</t>
    <phoneticPr fontId="27"/>
  </si>
  <si>
    <t>資料：窓口サービス課</t>
    <rPh sb="3" eb="5">
      <t>マドグチ</t>
    </rPh>
    <phoneticPr fontId="2"/>
  </si>
  <si>
    <t>令和３年</t>
    <rPh sb="0" eb="2">
      <t>レイワ</t>
    </rPh>
    <rPh sb="3" eb="4">
      <t>ネン</t>
    </rPh>
    <phoneticPr fontId="3"/>
  </si>
  <si>
    <t xml:space="preserve">資料：環境経済課　兵庫県の事業所（平成21・24・26・28年・令和３年経済センサス）   </t>
    <rPh sb="3" eb="5">
      <t>カンキョウ</t>
    </rPh>
    <rPh sb="5" eb="7">
      <t>ケイザイ</t>
    </rPh>
    <rPh sb="7" eb="8">
      <t>カ</t>
    </rPh>
    <rPh sb="9" eb="12">
      <t>ヒョウゴケン</t>
    </rPh>
    <rPh sb="13" eb="16">
      <t>ジギョウショ</t>
    </rPh>
    <rPh sb="17" eb="19">
      <t>ヘイセイ</t>
    </rPh>
    <rPh sb="30" eb="31">
      <t>ネン</t>
    </rPh>
    <rPh sb="32" eb="34">
      <t>レイワ</t>
    </rPh>
    <rPh sb="35" eb="36">
      <t>ネン</t>
    </rPh>
    <rPh sb="36" eb="38">
      <t>ケイザイ</t>
    </rPh>
    <phoneticPr fontId="2"/>
  </si>
  <si>
    <t>製造品出荷額等</t>
    <rPh sb="0" eb="2">
      <t>セイゾウ</t>
    </rPh>
    <rPh sb="2" eb="3">
      <t>ヒン</t>
    </rPh>
    <rPh sb="3" eb="5">
      <t>シュッカ</t>
    </rPh>
    <rPh sb="5" eb="6">
      <t>ガク</t>
    </rPh>
    <rPh sb="6" eb="7">
      <t>トウ</t>
    </rPh>
    <phoneticPr fontId="2"/>
  </si>
  <si>
    <t>令和３年</t>
    <rPh sb="0" eb="2">
      <t>レイワ</t>
    </rPh>
    <rPh sb="3" eb="4">
      <t>ネン</t>
    </rPh>
    <phoneticPr fontId="2"/>
  </si>
  <si>
    <t>年間商品販売額</t>
    <rPh sb="2" eb="4">
      <t>ショウヒン</t>
    </rPh>
    <phoneticPr fontId="2"/>
  </si>
  <si>
    <t>資料：環境経済課　兵庫県の商業（平成19・26年商業統計調査、平成21・24・28年・令和３年経済センサス）</t>
    <rPh sb="3" eb="5">
      <t>カンキョウ</t>
    </rPh>
    <rPh sb="5" eb="7">
      <t>ケイザイ</t>
    </rPh>
    <rPh sb="7" eb="8">
      <t>カ</t>
    </rPh>
    <rPh sb="9" eb="12">
      <t>ヒョウゴケン</t>
    </rPh>
    <rPh sb="13" eb="15">
      <t>ショウギョウ</t>
    </rPh>
    <rPh sb="16" eb="18">
      <t>ヘイセイ</t>
    </rPh>
    <rPh sb="23" eb="24">
      <t>ネン</t>
    </rPh>
    <rPh sb="24" eb="26">
      <t>ショウギョウ</t>
    </rPh>
    <rPh sb="26" eb="28">
      <t>トウケイ</t>
    </rPh>
    <rPh sb="28" eb="30">
      <t>チョウサ</t>
    </rPh>
    <rPh sb="31" eb="33">
      <t>ヘイセイ</t>
    </rPh>
    <rPh sb="41" eb="42">
      <t>ネン</t>
    </rPh>
    <rPh sb="43" eb="45">
      <t>レイワ</t>
    </rPh>
    <rPh sb="46" eb="47">
      <t>ネン</t>
    </rPh>
    <rPh sb="47" eb="49">
      <t>ケイザイ</t>
    </rPh>
    <phoneticPr fontId="2"/>
  </si>
  <si>
    <t>４年度</t>
    <phoneticPr fontId="2"/>
  </si>
  <si>
    <t>資料：観光政策課</t>
    <rPh sb="3" eb="7">
      <t>カンコウセイサク</t>
    </rPh>
    <rPh sb="7" eb="8">
      <t>カ</t>
    </rPh>
    <phoneticPr fontId="2"/>
  </si>
  <si>
    <t>資料：社会教育課</t>
    <rPh sb="3" eb="4">
      <t>シャ</t>
    </rPh>
    <rPh sb="4" eb="5">
      <t>カイ</t>
    </rPh>
    <rPh sb="5" eb="7">
      <t>キョウイク</t>
    </rPh>
    <phoneticPr fontId="2"/>
  </si>
  <si>
    <t>資料：社会教育課</t>
    <rPh sb="3" eb="7">
      <t>シャカイキョウイク</t>
    </rPh>
    <phoneticPr fontId="2"/>
  </si>
  <si>
    <t>資料：地域づくり課</t>
    <rPh sb="3" eb="5">
      <t>チイキ</t>
    </rPh>
    <rPh sb="8" eb="9">
      <t>ガッカ</t>
    </rPh>
    <phoneticPr fontId="2"/>
  </si>
  <si>
    <t>資料：文化・スポーツ振興課</t>
    <rPh sb="3" eb="5">
      <t>ブンカ</t>
    </rPh>
    <rPh sb="10" eb="12">
      <t>シンコウ</t>
    </rPh>
    <rPh sb="12" eb="13">
      <t>カ</t>
    </rPh>
    <phoneticPr fontId="14"/>
  </si>
  <si>
    <t>資料：社会教育課</t>
    <rPh sb="3" eb="7">
      <t>シャカイキョウイク</t>
    </rPh>
    <rPh sb="7" eb="8">
      <t>ガッカ</t>
    </rPh>
    <phoneticPr fontId="2"/>
  </si>
  <si>
    <t>令和４年度</t>
    <rPh sb="0" eb="2">
      <t>レイワ</t>
    </rPh>
    <rPh sb="2" eb="4">
      <t>ネンド</t>
    </rPh>
    <phoneticPr fontId="2"/>
  </si>
  <si>
    <t>資料：国保・年金課</t>
    <rPh sb="0" eb="2">
      <t>シリョウ</t>
    </rPh>
    <rPh sb="3" eb="5">
      <t>コクホ</t>
    </rPh>
    <rPh sb="6" eb="8">
      <t>ネンキン</t>
    </rPh>
    <rPh sb="8" eb="9">
      <t>カ</t>
    </rPh>
    <phoneticPr fontId="2"/>
  </si>
  <si>
    <t>資料：こども支援課</t>
    <rPh sb="6" eb="8">
      <t>シエン</t>
    </rPh>
    <phoneticPr fontId="2"/>
  </si>
  <si>
    <t>資料：学校教育課 学校基本調査</t>
    <rPh sb="3" eb="5">
      <t>ガッコウ</t>
    </rPh>
    <phoneticPr fontId="2"/>
  </si>
  <si>
    <t>資料：学校教育課 学校基本調査</t>
    <rPh sb="3" eb="5">
      <t>ガッコウ</t>
    </rPh>
    <rPh sb="5" eb="7">
      <t>キョウイク</t>
    </rPh>
    <rPh sb="7" eb="8">
      <t>カ</t>
    </rPh>
    <phoneticPr fontId="2"/>
  </si>
  <si>
    <t>令　和　５　年</t>
    <rPh sb="0" eb="1">
      <t>レイ</t>
    </rPh>
    <rPh sb="2" eb="3">
      <t>ワ</t>
    </rPh>
    <phoneticPr fontId="2"/>
  </si>
  <si>
    <t>刃物等　　所持</t>
    <rPh sb="0" eb="3">
      <t>ハモノトウ</t>
    </rPh>
    <rPh sb="5" eb="7">
      <t>ショジ</t>
    </rPh>
    <phoneticPr fontId="2"/>
  </si>
  <si>
    <t>資料：危機管理課</t>
    <rPh sb="3" eb="7">
      <t>キキカンリ</t>
    </rPh>
    <rPh sb="7" eb="8">
      <t>カ</t>
    </rPh>
    <phoneticPr fontId="2"/>
  </si>
  <si>
    <t>資料：社会福祉課・高年介護課・幼児育成課</t>
    <rPh sb="11" eb="13">
      <t>カイゴ</t>
    </rPh>
    <rPh sb="15" eb="17">
      <t>ヨウジ</t>
    </rPh>
    <rPh sb="17" eb="19">
      <t>イクセイ</t>
    </rPh>
    <phoneticPr fontId="2"/>
  </si>
  <si>
    <t>就労継続支援　B型</t>
    <phoneticPr fontId="2"/>
  </si>
  <si>
    <t>300人～499人</t>
    <rPh sb="3" eb="4">
      <t>ニン</t>
    </rPh>
    <rPh sb="8" eb="9">
      <t>ニン</t>
    </rPh>
    <phoneticPr fontId="2"/>
  </si>
  <si>
    <t>※平成２８年度より再エネ発電設備の項目を設けている。（平成２７年度まではその他に含む）</t>
    <rPh sb="1" eb="3">
      <t>ヘイセイ</t>
    </rPh>
    <rPh sb="5" eb="7">
      <t>ネンド</t>
    </rPh>
    <rPh sb="9" eb="10">
      <t>サイ</t>
    </rPh>
    <rPh sb="12" eb="14">
      <t>ハツデン</t>
    </rPh>
    <rPh sb="14" eb="16">
      <t>セツビ</t>
    </rPh>
    <rPh sb="17" eb="19">
      <t>コウモク</t>
    </rPh>
    <rPh sb="20" eb="21">
      <t>モウ</t>
    </rPh>
    <rPh sb="27" eb="29">
      <t>ヘイセイ</t>
    </rPh>
    <rPh sb="31" eb="33">
      <t>ネンド</t>
    </rPh>
    <rPh sb="38" eb="39">
      <t>タ</t>
    </rPh>
    <rPh sb="40" eb="41">
      <t>フク</t>
    </rPh>
    <phoneticPr fontId="2"/>
  </si>
  <si>
    <t>◎2</t>
    <phoneticPr fontId="2"/>
  </si>
  <si>
    <t>(注)  令和３年度は、令和３年4月1日現在の数字。</t>
    <rPh sb="5" eb="7">
      <t>レイワ</t>
    </rPh>
    <rPh sb="8" eb="10">
      <t>ネンド</t>
    </rPh>
    <rPh sb="12" eb="14">
      <t>レイワ</t>
    </rPh>
    <rPh sb="15" eb="16">
      <t>ネン</t>
    </rPh>
    <rPh sb="17" eb="18">
      <t>ガツ</t>
    </rPh>
    <rPh sb="19" eb="20">
      <t>ニチ</t>
    </rPh>
    <rPh sb="20" eb="22">
      <t>ゲンザイ</t>
    </rPh>
    <rPh sb="23" eb="25">
      <t>スウジ</t>
    </rPh>
    <phoneticPr fontId="2"/>
  </si>
  <si>
    <t>煙突
煙道</t>
    <rPh sb="0" eb="2">
      <t>エントツ</t>
    </rPh>
    <rPh sb="3" eb="5">
      <t>エンドウ</t>
    </rPh>
    <phoneticPr fontId="1"/>
  </si>
  <si>
    <t>　　　　　　　　　</t>
    <phoneticPr fontId="2"/>
  </si>
  <si>
    <t>（注）　平成26年度には災害ごみを含む。</t>
    <rPh sb="12" eb="14">
      <t>サイガイ</t>
    </rPh>
    <rPh sb="17" eb="18">
      <t>フク</t>
    </rPh>
    <phoneticPr fontId="2"/>
  </si>
  <si>
    <t>（注1） 平成26～27年度の焼却残渣のうちセメント原料として有効利用した分については含まない。</t>
    <rPh sb="15" eb="17">
      <t>ショウキャク</t>
    </rPh>
    <rPh sb="17" eb="19">
      <t>ザンサ</t>
    </rPh>
    <rPh sb="26" eb="28">
      <t>ゲンリョウ</t>
    </rPh>
    <rPh sb="31" eb="33">
      <t>ユウコウ</t>
    </rPh>
    <rPh sb="33" eb="35">
      <t>リヨウ</t>
    </rPh>
    <rPh sb="37" eb="38">
      <t>ブン</t>
    </rPh>
    <rPh sb="43" eb="44">
      <t>フク</t>
    </rPh>
    <phoneticPr fontId="2"/>
  </si>
  <si>
    <t>（注2） 豊岡清掃センターは平成28年6月1日に廃止となったため、平成29年度以降は豊岡最終処分場にごみを埋め立てていなかったが、</t>
    <rPh sb="1" eb="2">
      <t>チュウ</t>
    </rPh>
    <rPh sb="5" eb="7">
      <t>トヨオカ</t>
    </rPh>
    <rPh sb="7" eb="9">
      <t>セイソウ</t>
    </rPh>
    <rPh sb="14" eb="16">
      <t>ヘイセイ</t>
    </rPh>
    <rPh sb="18" eb="19">
      <t>ネン</t>
    </rPh>
    <rPh sb="20" eb="21">
      <t>ツキ</t>
    </rPh>
    <rPh sb="22" eb="23">
      <t>ヒ</t>
    </rPh>
    <rPh sb="24" eb="26">
      <t>ハイシ</t>
    </rPh>
    <rPh sb="33" eb="35">
      <t>ヘイセイ</t>
    </rPh>
    <rPh sb="37" eb="41">
      <t>ネンドイコウ</t>
    </rPh>
    <rPh sb="42" eb="44">
      <t>トヨオカ</t>
    </rPh>
    <rPh sb="44" eb="49">
      <t>サイシュウショブンジョウ</t>
    </rPh>
    <rPh sb="53" eb="54">
      <t>ウ</t>
    </rPh>
    <rPh sb="55" eb="56">
      <t>タ</t>
    </rPh>
    <phoneticPr fontId="27"/>
  </si>
  <si>
    <t>　　　　 新文化会館から出た残渣を埋め立てた。</t>
    <rPh sb="5" eb="6">
      <t>シン</t>
    </rPh>
    <rPh sb="6" eb="8">
      <t>ブンカ</t>
    </rPh>
    <rPh sb="8" eb="10">
      <t>カイカン</t>
    </rPh>
    <rPh sb="12" eb="13">
      <t>デ</t>
    </rPh>
    <rPh sb="14" eb="16">
      <t>ザンサ</t>
    </rPh>
    <rPh sb="17" eb="18">
      <t>ウ</t>
    </rPh>
    <rPh sb="19" eb="20">
      <t>タ</t>
    </rPh>
    <phoneticPr fontId="27"/>
  </si>
  <si>
    <t>４  畜産飼養頭羽数　　　　　   　</t>
    <phoneticPr fontId="2"/>
  </si>
  <si>
    <t>資料：農林水産課　農林業センサス</t>
    <rPh sb="3" eb="5">
      <t>ノウリン</t>
    </rPh>
    <rPh sb="5" eb="7">
      <t>スイサン</t>
    </rPh>
    <rPh sb="7" eb="8">
      <t>カ</t>
    </rPh>
    <rPh sb="9" eb="12">
      <t>ノウリンギョウ</t>
    </rPh>
    <phoneticPr fontId="2"/>
  </si>
  <si>
    <t>（注1）5年ごとの調査であり、各年２月１日前１年間の値。</t>
    <rPh sb="5" eb="6">
      <t>ネン</t>
    </rPh>
    <rPh sb="9" eb="11">
      <t>チョウサ</t>
    </rPh>
    <rPh sb="15" eb="16">
      <t>カク</t>
    </rPh>
    <phoneticPr fontId="27"/>
  </si>
  <si>
    <t>（注2）調査結果が得られなかった場合は「-」で表示</t>
    <rPh sb="4" eb="6">
      <t>チョウサ</t>
    </rPh>
    <rPh sb="6" eb="8">
      <t>ケッカ</t>
    </rPh>
    <rPh sb="9" eb="10">
      <t>エ</t>
    </rPh>
    <rPh sb="16" eb="18">
      <t>バアイ</t>
    </rPh>
    <rPh sb="23" eb="25">
      <t>ヒョウジ</t>
    </rPh>
    <phoneticPr fontId="27"/>
  </si>
  <si>
    <t>（注3）農家の自己申告による。</t>
    <phoneticPr fontId="27"/>
  </si>
  <si>
    <t>26.02</t>
    <phoneticPr fontId="27"/>
  </si>
  <si>
    <t>資料：水道課・下水道課</t>
    <rPh sb="3" eb="5">
      <t>スイドウ</t>
    </rPh>
    <rPh sb="7" eb="11">
      <t>ゲスイドウカ</t>
    </rPh>
    <phoneticPr fontId="2"/>
  </si>
  <si>
    <t>1
（7）</t>
    <phoneticPr fontId="27"/>
  </si>
  <si>
    <t>150
（568）</t>
    <phoneticPr fontId="27"/>
  </si>
  <si>
    <t>令 5.10.20</t>
    <rPh sb="0" eb="1">
      <t>レイ</t>
    </rPh>
    <phoneticPr fontId="27"/>
  </si>
  <si>
    <t>絹本著色両界曼荼羅図　　　　　　　　　2幅</t>
    <rPh sb="4" eb="5">
      <t>リョウ</t>
    </rPh>
    <rPh sb="5" eb="6">
      <t>カイ</t>
    </rPh>
    <rPh sb="6" eb="9">
      <t>マンダラ</t>
    </rPh>
    <rPh sb="20" eb="21">
      <t>ハバ</t>
    </rPh>
    <phoneticPr fontId="27"/>
  </si>
  <si>
    <t>絹本著色弘法大使画像　　 　　　　　　 １幅</t>
    <rPh sb="4" eb="6">
      <t>コウボウ</t>
    </rPh>
    <rPh sb="6" eb="8">
      <t>タイシ</t>
    </rPh>
    <rPh sb="8" eb="10">
      <t>ガゾウ</t>
    </rPh>
    <rPh sb="21" eb="22">
      <t>ハバ</t>
    </rPh>
    <phoneticPr fontId="27"/>
  </si>
  <si>
    <t>（注）令和５年度は改修工事のため休館</t>
    <rPh sb="0" eb="3">
      <t>チュウ</t>
    </rPh>
    <rPh sb="3" eb="5">
      <t>レイワ</t>
    </rPh>
    <rPh sb="6" eb="7">
      <t>ネン</t>
    </rPh>
    <rPh sb="7" eb="8">
      <t>ド</t>
    </rPh>
    <rPh sb="9" eb="11">
      <t>カイシュウ</t>
    </rPh>
    <rPh sb="11" eb="13">
      <t>コウジ</t>
    </rPh>
    <rPh sb="16" eb="18">
      <t>キュウカン</t>
    </rPh>
    <phoneticPr fontId="27"/>
  </si>
  <si>
    <t>戸建形式住宅</t>
    <rPh sb="0" eb="2">
      <t>コダテ</t>
    </rPh>
    <rPh sb="2" eb="4">
      <t>ケイシキ</t>
    </rPh>
    <rPh sb="4" eb="6">
      <t>ジュウタク</t>
    </rPh>
    <phoneticPr fontId="2"/>
  </si>
  <si>
    <t>集合形式住宅</t>
    <rPh sb="0" eb="2">
      <t>シュウゴウ</t>
    </rPh>
    <rPh sb="2" eb="4">
      <t>ケイシキ</t>
    </rPh>
    <rPh sb="4" eb="6">
      <t>ジュウタク</t>
    </rPh>
    <phoneticPr fontId="2"/>
  </si>
  <si>
    <t>ホテル・旅館</t>
    <rPh sb="4" eb="6">
      <t>リョカン</t>
    </rPh>
    <phoneticPr fontId="2"/>
  </si>
  <si>
    <t>事務所・店舗</t>
    <rPh sb="0" eb="3">
      <t>ジムショ</t>
    </rPh>
    <rPh sb="4" eb="6">
      <t>テンポ</t>
    </rPh>
    <phoneticPr fontId="2"/>
  </si>
  <si>
    <t>事務所、店舗</t>
    <rPh sb="0" eb="2">
      <t>ジム</t>
    </rPh>
    <rPh sb="2" eb="3">
      <t>ショ</t>
    </rPh>
    <rPh sb="4" eb="6">
      <t>テンポ</t>
    </rPh>
    <phoneticPr fontId="2"/>
  </si>
  <si>
    <t>住宅用建物</t>
    <rPh sb="0" eb="2">
      <t>ジュウタク</t>
    </rPh>
    <rPh sb="2" eb="3">
      <t>ヨウ</t>
    </rPh>
    <rPh sb="3" eb="5">
      <t>タテモノ</t>
    </rPh>
    <phoneticPr fontId="2"/>
  </si>
  <si>
    <t>ホテル、病院</t>
    <rPh sb="4" eb="6">
      <t>ビョウイン</t>
    </rPh>
    <phoneticPr fontId="2"/>
  </si>
  <si>
    <t>工場、倉庫</t>
    <rPh sb="0" eb="2">
      <t>コウジョウ</t>
    </rPh>
    <rPh sb="3" eb="5">
      <t>ソウコ</t>
    </rPh>
    <phoneticPr fontId="2"/>
  </si>
  <si>
    <t>…</t>
    <phoneticPr fontId="27"/>
  </si>
  <si>
    <t>　豊岡幼稚園</t>
    <rPh sb="1" eb="3">
      <t>トヨオカ</t>
    </rPh>
    <phoneticPr fontId="2"/>
  </si>
  <si>
    <t>　アートチャイルドケア豊岡こうのとり認定こども園</t>
    <rPh sb="11" eb="13">
      <t>トヨオカ</t>
    </rPh>
    <rPh sb="18" eb="20">
      <t>ニンテイ</t>
    </rPh>
    <phoneticPr fontId="2"/>
  </si>
  <si>
    <t>江本35-7</t>
    <phoneticPr fontId="2"/>
  </si>
  <si>
    <t>22-3550</t>
    <phoneticPr fontId="2"/>
  </si>
  <si>
    <t>　蓼川こども園</t>
    <rPh sb="1" eb="2">
      <t>タデ</t>
    </rPh>
    <rPh sb="2" eb="3">
      <t>カワ</t>
    </rPh>
    <rPh sb="6" eb="7">
      <t>エン</t>
    </rPh>
    <phoneticPr fontId="2"/>
  </si>
  <si>
    <t>小規模保育所</t>
    <rPh sb="0" eb="6">
      <t>ショウキボホイクショ</t>
    </rPh>
    <phoneticPr fontId="2"/>
  </si>
  <si>
    <t>　カバンストリート保育園</t>
    <rPh sb="9" eb="12">
      <t>ホイクエン</t>
    </rPh>
    <phoneticPr fontId="2"/>
  </si>
  <si>
    <t>中央町18-8</t>
    <phoneticPr fontId="2"/>
  </si>
  <si>
    <t>37-8870</t>
    <phoneticPr fontId="2"/>
  </si>
  <si>
    <t>　スマイリーハウス保育園</t>
    <rPh sb="9" eb="12">
      <t>ホイクエン</t>
    </rPh>
    <phoneticPr fontId="2"/>
  </si>
  <si>
    <t>戸牧500</t>
    <phoneticPr fontId="2"/>
  </si>
  <si>
    <t>26-1888</t>
    <phoneticPr fontId="2"/>
  </si>
  <si>
    <t>　スプリングハウス保育園</t>
    <rPh sb="9" eb="12">
      <t>ホイクエン</t>
    </rPh>
    <phoneticPr fontId="2"/>
  </si>
  <si>
    <t>泉町17-25</t>
    <rPh sb="0" eb="2">
      <t>イズミチョウ</t>
    </rPh>
    <phoneticPr fontId="2"/>
  </si>
  <si>
    <t>22-5888</t>
    <phoneticPr fontId="2"/>
  </si>
  <si>
    <t>　こうのとりの森保育園</t>
    <rPh sb="7" eb="8">
      <t>モリ</t>
    </rPh>
    <rPh sb="8" eb="11">
      <t>ホイクエン</t>
    </rPh>
    <phoneticPr fontId="2"/>
  </si>
  <si>
    <t>立野町14-10</t>
    <phoneticPr fontId="2"/>
  </si>
  <si>
    <t>37-8440</t>
    <phoneticPr fontId="2"/>
  </si>
  <si>
    <t>　バンビーノハウス保育園</t>
    <rPh sb="9" eb="12">
      <t>ホイクエン</t>
    </rPh>
    <phoneticPr fontId="2"/>
  </si>
  <si>
    <t>下陰7</t>
    <phoneticPr fontId="2"/>
  </si>
  <si>
    <t>24-1120</t>
    <phoneticPr fontId="2"/>
  </si>
  <si>
    <t>放課後児童クラブ</t>
    <rPh sb="0" eb="5">
      <t>ホウカゴジドウ</t>
    </rPh>
    <phoneticPr fontId="2"/>
  </si>
  <si>
    <t>豊岡放課後児童クラブ</t>
  </si>
  <si>
    <t>豊岡市山王町7-5(豊岡幼稚園内)</t>
    <rPh sb="10" eb="16">
      <t>トヨオカヨウチエンナイ</t>
    </rPh>
    <phoneticPr fontId="2"/>
  </si>
  <si>
    <t>080-6222-3312</t>
  </si>
  <si>
    <t>豊岡第２放課後児童クラブ</t>
  </si>
  <si>
    <t>豊岡市中央町16-5(豊岡小学校内)</t>
    <rPh sb="3" eb="5">
      <t>チュウオウ</t>
    </rPh>
    <rPh sb="11" eb="16">
      <t>トヨオカショウガッコウ</t>
    </rPh>
    <rPh sb="16" eb="17">
      <t>ナイ</t>
    </rPh>
    <phoneticPr fontId="1"/>
  </si>
  <si>
    <t>080-6222-3313</t>
  </si>
  <si>
    <t>八条放課後児童クラブ</t>
  </si>
  <si>
    <t>080-1514-3611</t>
  </si>
  <si>
    <t>八条第２放課後児童クラブ</t>
  </si>
  <si>
    <t>豊岡市九日市下町402(八条小学校内)</t>
    <rPh sb="12" eb="18">
      <t>ハチジョウショウガッコウナイ</t>
    </rPh>
    <phoneticPr fontId="2"/>
  </si>
  <si>
    <t>090-5250-0760</t>
  </si>
  <si>
    <t>三江放課後児童クラブ</t>
  </si>
  <si>
    <t>豊岡市庄境648(旧三江幼稚園内)</t>
    <rPh sb="9" eb="12">
      <t>キュウミエ</t>
    </rPh>
    <rPh sb="12" eb="16">
      <t>ヨウチエンナイ</t>
    </rPh>
    <phoneticPr fontId="2"/>
  </si>
  <si>
    <t>080-6222-3314</t>
  </si>
  <si>
    <t>五荘放課後児童クラブ</t>
  </si>
  <si>
    <t>豊岡市中陰1(五荘奈佐幼稚園内)</t>
    <rPh sb="7" eb="8">
      <t>ゴ</t>
    </rPh>
    <rPh sb="8" eb="9">
      <t>ソウ</t>
    </rPh>
    <rPh sb="9" eb="11">
      <t>ナサ</t>
    </rPh>
    <rPh sb="11" eb="15">
      <t>ヨウチエンナイ</t>
    </rPh>
    <phoneticPr fontId="2"/>
  </si>
  <si>
    <t>090-5014-8033</t>
  </si>
  <si>
    <t>五荘第２放課後児童クラブ</t>
  </si>
  <si>
    <t>090-7752-8775</t>
  </si>
  <si>
    <t>新田放課後児童クラブ</t>
  </si>
  <si>
    <t>豊岡市河谷596(旧新田幼稚園内)</t>
    <rPh sb="9" eb="10">
      <t>キュウ</t>
    </rPh>
    <rPh sb="10" eb="16">
      <t>ニッタヨウチエンナイ</t>
    </rPh>
    <phoneticPr fontId="2"/>
  </si>
  <si>
    <t>090-2385-4474</t>
  </si>
  <si>
    <t>田鶴野放課後児童クラブ</t>
  </si>
  <si>
    <t>豊岡市野上162(旧田鶴野幼稚園内)</t>
    <rPh sb="9" eb="10">
      <t>キュウ</t>
    </rPh>
    <rPh sb="10" eb="12">
      <t>タヅル</t>
    </rPh>
    <rPh sb="12" eb="13">
      <t>ノ</t>
    </rPh>
    <rPh sb="13" eb="17">
      <t>ヨウチエンナイ</t>
    </rPh>
    <phoneticPr fontId="2"/>
  </si>
  <si>
    <t>080-6222-3315</t>
  </si>
  <si>
    <t>中筋放課後児童クラブ</t>
  </si>
  <si>
    <t>豊岡市土渕27(中筋小学校内)</t>
    <rPh sb="8" eb="14">
      <t>ナカスジショウガッコウナイ</t>
    </rPh>
    <phoneticPr fontId="2"/>
  </si>
  <si>
    <t>080-6222-3316</t>
  </si>
  <si>
    <t>神美放課後児童クラブ</t>
  </si>
  <si>
    <t>豊岡市三宅45(旧神美幼稚園内)</t>
    <rPh sb="8" eb="9">
      <t>キュウ</t>
    </rPh>
    <rPh sb="9" eb="10">
      <t>カミ</t>
    </rPh>
    <rPh sb="10" eb="11">
      <t>ビ</t>
    </rPh>
    <rPh sb="11" eb="14">
      <t>ヨウチエン</t>
    </rPh>
    <rPh sb="14" eb="15">
      <t>ナイ</t>
    </rPh>
    <phoneticPr fontId="2"/>
  </si>
  <si>
    <t>080-6222-3318</t>
  </si>
  <si>
    <t>港放課後児童クラブ</t>
    <rPh sb="0" eb="1">
      <t>ミナト</t>
    </rPh>
    <rPh sb="1" eb="6">
      <t>ホウカゴジドウ</t>
    </rPh>
    <phoneticPr fontId="1"/>
  </si>
  <si>
    <t>豊岡市気比3291-235(港小学校内)</t>
    <rPh sb="3" eb="5">
      <t>ケヒ</t>
    </rPh>
    <rPh sb="14" eb="15">
      <t>ミナト</t>
    </rPh>
    <rPh sb="15" eb="18">
      <t>ショウガッコウ</t>
    </rPh>
    <rPh sb="18" eb="19">
      <t>ナイ</t>
    </rPh>
    <phoneticPr fontId="1"/>
  </si>
  <si>
    <t>080-6222-3320</t>
  </si>
  <si>
    <t>城崎放課後児童クラブ</t>
    <rPh sb="0" eb="7">
      <t>キノサキホウカゴジドウ</t>
    </rPh>
    <phoneticPr fontId="2"/>
  </si>
  <si>
    <t>城崎町湯島802-1(城崎こども園内)</t>
    <rPh sb="11" eb="13">
      <t>キノサキ</t>
    </rPh>
    <rPh sb="16" eb="18">
      <t>エンナイ</t>
    </rPh>
    <phoneticPr fontId="2"/>
  </si>
  <si>
    <t>32-2269</t>
    <phoneticPr fontId="2"/>
  </si>
  <si>
    <t>竹野放課後児童クラブ</t>
  </si>
  <si>
    <t>080-6222-3321</t>
  </si>
  <si>
    <t>竹野第２放課後児童クラブ</t>
    <rPh sb="2" eb="3">
      <t>ダイ</t>
    </rPh>
    <phoneticPr fontId="1"/>
  </si>
  <si>
    <t>080-6222-3323</t>
  </si>
  <si>
    <t>府中放課後児童クラブ</t>
  </si>
  <si>
    <t>日高町野々庄934(府中小学校内)</t>
    <rPh sb="10" eb="16">
      <t>フチュウショウガッコウナイ</t>
    </rPh>
    <phoneticPr fontId="2"/>
  </si>
  <si>
    <t>080-1436-1765</t>
  </si>
  <si>
    <t>八代放課後児童クラブ</t>
  </si>
  <si>
    <t>日高町中320-1(八代小学校内)</t>
    <rPh sb="10" eb="12">
      <t>ヤシロ</t>
    </rPh>
    <rPh sb="12" eb="15">
      <t>ショウガッコウ</t>
    </rPh>
    <rPh sb="15" eb="16">
      <t>ナイ</t>
    </rPh>
    <phoneticPr fontId="2"/>
  </si>
  <si>
    <t>080-6222-3324</t>
  </si>
  <si>
    <t>日高放課後児童クラブ</t>
    <phoneticPr fontId="1"/>
  </si>
  <si>
    <t>日高町岩中46-1(旧日高幼稚園内)</t>
    <rPh sb="10" eb="11">
      <t>キュウ</t>
    </rPh>
    <rPh sb="11" eb="17">
      <t>ヒダカヨウチエンナイ</t>
    </rPh>
    <phoneticPr fontId="2"/>
  </si>
  <si>
    <t>090-7344-1061、090-5660-0641</t>
    <phoneticPr fontId="2"/>
  </si>
  <si>
    <t>三方放課後児童クラブ</t>
  </si>
  <si>
    <t>日高町栗山735(三方小学校内)</t>
    <rPh sb="9" eb="15">
      <t>ミカタショウガッコウナイ</t>
    </rPh>
    <phoneticPr fontId="2"/>
  </si>
  <si>
    <t>080-1428-0074</t>
  </si>
  <si>
    <t>清滝放課後児童クラブ</t>
  </si>
  <si>
    <t>日高町山宮1357-1(旧清滝幼稚園内)</t>
    <rPh sb="12" eb="19">
      <t>キュウキヨタキヨウチエンナイ</t>
    </rPh>
    <phoneticPr fontId="2"/>
  </si>
  <si>
    <t>080-6222-3325</t>
  </si>
  <si>
    <t>弘道放課後児童クラブ</t>
  </si>
  <si>
    <t>出石町町分36-2(出石幼稚園内)</t>
    <rPh sb="10" eb="16">
      <t>イズシヨウチエンナイ</t>
    </rPh>
    <phoneticPr fontId="2"/>
  </si>
  <si>
    <t>090-6964-8676</t>
  </si>
  <si>
    <t>福住放課後児童クラブ</t>
  </si>
  <si>
    <t>出石町福住209(福住幼稚園内)</t>
    <rPh sb="9" eb="15">
      <t>フクスミヨウチエンナイ</t>
    </rPh>
    <phoneticPr fontId="2"/>
  </si>
  <si>
    <t>090-6963-2628</t>
  </si>
  <si>
    <t>小坂放課後児童クラブ</t>
  </si>
  <si>
    <t>出石町鳥居1016(旧小坂小学校内)</t>
    <rPh sb="0" eb="2">
      <t>イズシ</t>
    </rPh>
    <rPh sb="2" eb="3">
      <t>チョウ</t>
    </rPh>
    <rPh sb="3" eb="5">
      <t>トリイ</t>
    </rPh>
    <rPh sb="10" eb="11">
      <t>キュウ</t>
    </rPh>
    <rPh sb="11" eb="13">
      <t>オサカ</t>
    </rPh>
    <rPh sb="13" eb="17">
      <t>ショウガッコウナイ</t>
    </rPh>
    <phoneticPr fontId="2"/>
  </si>
  <si>
    <t>090-6962-9223</t>
  </si>
  <si>
    <t>小野放課後児童クラブ</t>
  </si>
  <si>
    <t>出石町口小野153(小野小学校内)</t>
    <rPh sb="10" eb="16">
      <t>オノショウガッコウナイ</t>
    </rPh>
    <phoneticPr fontId="2"/>
  </si>
  <si>
    <t>090-6964-8766</t>
  </si>
  <si>
    <t>合橋放課後児童クラブ</t>
  </si>
  <si>
    <t>但東町出合市場391(合橋小学校内)</t>
    <rPh sb="11" eb="12">
      <t>ア</t>
    </rPh>
    <rPh sb="12" eb="13">
      <t>ハシ</t>
    </rPh>
    <rPh sb="13" eb="16">
      <t>ショウガッコウ</t>
    </rPh>
    <rPh sb="16" eb="17">
      <t>ナイ</t>
    </rPh>
    <phoneticPr fontId="2"/>
  </si>
  <si>
    <t>54-0073、080-6222-3326</t>
    <phoneticPr fontId="2"/>
  </si>
  <si>
    <t>資母放課後児童クラブ</t>
  </si>
  <si>
    <t>但東町中山706(資母体育館内)</t>
    <rPh sb="9" eb="10">
      <t>シ</t>
    </rPh>
    <rPh sb="10" eb="11">
      <t>ハハ</t>
    </rPh>
    <rPh sb="11" eb="14">
      <t>タイイクカン</t>
    </rPh>
    <rPh sb="14" eb="15">
      <t>ナイ</t>
    </rPh>
    <phoneticPr fontId="2"/>
  </si>
  <si>
    <t>080-6222-3328</t>
  </si>
  <si>
    <t>豊岡市中陰11-4
(五荘第2放課後児童クラブ)</t>
    <rPh sb="11" eb="12">
      <t>ゴ</t>
    </rPh>
    <rPh sb="12" eb="13">
      <t>ソウ</t>
    </rPh>
    <rPh sb="13" eb="14">
      <t>ダイ</t>
    </rPh>
    <rPh sb="15" eb="20">
      <t>ホウカゴジドウ</t>
    </rPh>
    <phoneticPr fontId="2"/>
  </si>
  <si>
    <t>豊岡市九日市下町316-1
(八条放課後児童クラブ)</t>
    <rPh sb="15" eb="22">
      <t>ハチジョウホウカゴジドウ</t>
    </rPh>
    <phoneticPr fontId="2"/>
  </si>
  <si>
    <t>竹野町竹野300(竹野小学校内)
〔年度途中に竹野町竹野2056(仮称)竹野学園内へ変更予定〕</t>
    <rPh sb="9" eb="15">
      <t>タケノショウガッコウナイ</t>
    </rPh>
    <rPh sb="18" eb="22">
      <t>ネンドトチュウ</t>
    </rPh>
    <rPh sb="23" eb="28">
      <t>タケノチョウタケノ</t>
    </rPh>
    <rPh sb="33" eb="35">
      <t>カショウ</t>
    </rPh>
    <rPh sb="36" eb="38">
      <t>タケノ</t>
    </rPh>
    <rPh sb="38" eb="40">
      <t>ガクエン</t>
    </rPh>
    <rPh sb="40" eb="41">
      <t>ナイ</t>
    </rPh>
    <rPh sb="42" eb="46">
      <t>ヘンコウヨテイ</t>
    </rPh>
    <phoneticPr fontId="2"/>
  </si>
  <si>
    <t>竹野町森本984-1
(竹野南地区コミュニティセンター)</t>
    <rPh sb="3" eb="5">
      <t>モリモト</t>
    </rPh>
    <rPh sb="12" eb="14">
      <t>タケノ</t>
    </rPh>
    <rPh sb="14" eb="15">
      <t>ミナミ</t>
    </rPh>
    <rPh sb="15" eb="17">
      <t>チク</t>
    </rPh>
    <phoneticPr fontId="1"/>
  </si>
  <si>
    <t>出石町安良239-1</t>
    <rPh sb="0" eb="3">
      <t>イズシチョウ</t>
    </rPh>
    <rPh sb="3" eb="5">
      <t>ヤスラ</t>
    </rPh>
    <phoneticPr fontId="2"/>
  </si>
  <si>
    <t>53-2800</t>
    <phoneticPr fontId="2"/>
  </si>
  <si>
    <t>　介護看護あんしんサポートセンター豊岡</t>
    <phoneticPr fontId="2"/>
  </si>
  <si>
    <t>豊岡市京町5-21</t>
    <phoneticPr fontId="2"/>
  </si>
  <si>
    <t>21-9117</t>
    <phoneticPr fontId="2"/>
  </si>
  <si>
    <t>　げんき</t>
    <phoneticPr fontId="2"/>
  </si>
  <si>
    <t>豊岡市庄168</t>
    <phoneticPr fontId="2"/>
  </si>
  <si>
    <t>37-8700</t>
    <phoneticPr fontId="2"/>
  </si>
  <si>
    <t>（２）市民プラザ</t>
    <rPh sb="3" eb="5">
      <t>シミン</t>
    </rPh>
    <phoneticPr fontId="2"/>
  </si>
  <si>
    <t>6）</t>
    <phoneticPr fontId="27"/>
  </si>
  <si>
    <t>72）</t>
    <phoneticPr fontId="27"/>
  </si>
  <si>
    <t>　　  　　６年</t>
    <rPh sb="7" eb="8">
      <t>トシ</t>
    </rPh>
    <phoneticPr fontId="2"/>
  </si>
  <si>
    <t xml:space="preserve"> </t>
    <phoneticPr fontId="2"/>
  </si>
  <si>
    <t xml:space="preserve"> </t>
    <phoneticPr fontId="3"/>
  </si>
  <si>
    <t xml:space="preserve">  </t>
    <phoneticPr fontId="2"/>
  </si>
  <si>
    <t>竹野町椒　</t>
    <rPh sb="0" eb="3">
      <t>タケノマチ</t>
    </rPh>
    <rPh sb="3" eb="4">
      <t>ハジカミ</t>
    </rPh>
    <phoneticPr fontId="2"/>
  </si>
  <si>
    <t>日高町祢布　歴史博物館</t>
    <rPh sb="0" eb="3">
      <t>ヒダカチョウ</t>
    </rPh>
    <rPh sb="3" eb="5">
      <t>ニョウ</t>
    </rPh>
    <rPh sb="6" eb="11">
      <t>レキシハクブツカン</t>
    </rPh>
    <phoneticPr fontId="2"/>
  </si>
  <si>
    <t>若松町5ｰ27</t>
  </si>
  <si>
    <t>日高町浅倉120ｰ2</t>
  </si>
  <si>
    <t>正法寺542ｰ14</t>
  </si>
  <si>
    <t>戸牧1510ｰ6</t>
  </si>
  <si>
    <t>出石町町分492ｰ1</t>
  </si>
  <si>
    <t>但東町久畑327ｰ1</t>
  </si>
  <si>
    <t>江野150</t>
  </si>
  <si>
    <t>山本210ｰ17</t>
  </si>
  <si>
    <t>野田25</t>
  </si>
  <si>
    <t>日高町栗栖野150-1</t>
  </si>
  <si>
    <t>出石町日野辺776-21</t>
  </si>
  <si>
    <t>出石町中村207-2</t>
  </si>
  <si>
    <t>34-6300</t>
  </si>
  <si>
    <t>　とよおか福祉会</t>
    <phoneticPr fontId="2"/>
  </si>
  <si>
    <t>　出石精和園共同生活援助事業所</t>
    <phoneticPr fontId="2"/>
  </si>
  <si>
    <t>　ＯＨＡＮＡ（あお１）</t>
    <phoneticPr fontId="2"/>
  </si>
  <si>
    <t>　ほおずき寮共同生活援助事業所</t>
    <phoneticPr fontId="2"/>
  </si>
  <si>
    <t>　自立の家 きずな</t>
    <phoneticPr fontId="2"/>
  </si>
  <si>
    <t>　久畑 希望ヶ丘</t>
    <phoneticPr fontId="2"/>
  </si>
  <si>
    <t>　そわか</t>
    <phoneticPr fontId="2"/>
  </si>
  <si>
    <t>　グループホーム の～ら</t>
    <phoneticPr fontId="2"/>
  </si>
  <si>
    <t>　共同生活援助事業所 すきっぷ</t>
    <phoneticPr fontId="2"/>
  </si>
  <si>
    <t>　シャルマン</t>
    <phoneticPr fontId="2"/>
  </si>
  <si>
    <t>　ハニーサックル</t>
    <phoneticPr fontId="2"/>
  </si>
  <si>
    <t>　まいほーむ</t>
    <phoneticPr fontId="2"/>
  </si>
  <si>
    <t>　まいほーむⅡ</t>
    <phoneticPr fontId="2"/>
  </si>
  <si>
    <t>城南町23ｰ6</t>
  </si>
  <si>
    <t>24-6060</t>
  </si>
  <si>
    <t>34-8411</t>
  </si>
  <si>
    <t>元町11ｰ1</t>
  </si>
  <si>
    <t>37-8590</t>
  </si>
  <si>
    <t>　しいの実作業所</t>
    <phoneticPr fontId="2"/>
  </si>
  <si>
    <t>　ドーナツステップ</t>
    <phoneticPr fontId="2"/>
  </si>
  <si>
    <t>　就労継続支援事業所ぷろじぇくとPlus</t>
    <phoneticPr fontId="2"/>
  </si>
  <si>
    <t>　しょうがい者就労支援施設楓の杜 工舎 くれ葉</t>
    <phoneticPr fontId="2"/>
  </si>
  <si>
    <t>若松町5ｰ43</t>
  </si>
  <si>
    <t>37-8444</t>
  </si>
  <si>
    <t>　とよおか作業所  和・とーぷ</t>
    <phoneticPr fontId="2"/>
  </si>
  <si>
    <t>大手町7ｰ9</t>
  </si>
  <si>
    <t>24-3660</t>
  </si>
  <si>
    <t>20-1295</t>
  </si>
  <si>
    <t>52-6512</t>
  </si>
  <si>
    <t>24-8008</t>
  </si>
  <si>
    <t>中陰376ｰ12</t>
  </si>
  <si>
    <t xml:space="preserve">  すいーつ</t>
    <phoneticPr fontId="2"/>
  </si>
  <si>
    <t xml:space="preserve">  の～ら</t>
    <phoneticPr fontId="2"/>
  </si>
  <si>
    <t xml:space="preserve">  ワークホーム大地はこべハウス</t>
    <phoneticPr fontId="2"/>
  </si>
  <si>
    <t xml:space="preserve">  たじま聴覚障害者センター</t>
    <phoneticPr fontId="2"/>
  </si>
  <si>
    <t xml:space="preserve">  ロマンハウス</t>
    <phoneticPr fontId="2"/>
  </si>
  <si>
    <t>九日市下町158</t>
  </si>
  <si>
    <t>22-6329</t>
  </si>
  <si>
    <t>中陰296 - 1</t>
  </si>
  <si>
    <t>23-8720</t>
  </si>
  <si>
    <t>若松町８-４</t>
  </si>
  <si>
    <t>20-1424</t>
  </si>
  <si>
    <t xml:space="preserve">  サポートきぼう</t>
    <phoneticPr fontId="2"/>
  </si>
  <si>
    <t xml:space="preserve">  ステップきぼう</t>
    <phoneticPr fontId="2"/>
  </si>
  <si>
    <t xml:space="preserve">  ほおずき寮多機能型事業所  </t>
    <phoneticPr fontId="2"/>
  </si>
  <si>
    <t>出石町町分21ｰ3</t>
  </si>
  <si>
    <t>20-1117</t>
  </si>
  <si>
    <t xml:space="preserve">  兵庫県社会福祉事業団多機能型事業所ＲａｋｕＲａｋｕ</t>
    <phoneticPr fontId="2"/>
  </si>
  <si>
    <t>日高町祢布891ｰ2</t>
  </si>
  <si>
    <t>42-3968</t>
  </si>
  <si>
    <t>大手町2ｰ25　平野第2ビル</t>
  </si>
  <si>
    <t>29-3087</t>
  </si>
  <si>
    <t>20-3171</t>
  </si>
  <si>
    <t>34-8830</t>
  </si>
  <si>
    <t xml:space="preserve">  日高共同作業所</t>
    <phoneticPr fontId="2"/>
  </si>
  <si>
    <t xml:space="preserve">  らいふステーション らいふ</t>
    <phoneticPr fontId="2"/>
  </si>
  <si>
    <t xml:space="preserve">  そら</t>
    <phoneticPr fontId="2"/>
  </si>
  <si>
    <t xml:space="preserve">  ドーナツワークス</t>
    <phoneticPr fontId="2"/>
  </si>
  <si>
    <t>立野町10-19</t>
    <phoneticPr fontId="2"/>
  </si>
  <si>
    <t>九日市上町225</t>
  </si>
  <si>
    <t>21-9143</t>
  </si>
  <si>
    <t>福田1223番地の12</t>
  </si>
  <si>
    <t>20-1721</t>
  </si>
  <si>
    <t xml:space="preserve">  9th Factory</t>
    <phoneticPr fontId="2"/>
  </si>
  <si>
    <t xml:space="preserve">  ぶりっじ</t>
    <phoneticPr fontId="2"/>
  </si>
  <si>
    <t>23-3350</t>
  </si>
  <si>
    <t xml:space="preserve">  じゃんぷ</t>
    <phoneticPr fontId="2"/>
  </si>
  <si>
    <t xml:space="preserve">  ワークホーム大地　陽だまり</t>
    <phoneticPr fontId="2"/>
  </si>
  <si>
    <t>37-8085</t>
  </si>
  <si>
    <t>37-8085</t>
    <phoneticPr fontId="2"/>
  </si>
  <si>
    <t>42-5859</t>
    <phoneticPr fontId="2"/>
  </si>
  <si>
    <t>24-5963</t>
    <phoneticPr fontId="2"/>
  </si>
  <si>
    <t>29-1717</t>
    <phoneticPr fontId="2"/>
  </si>
  <si>
    <t>20-3803</t>
  </si>
  <si>
    <t>20-3803</t>
    <phoneticPr fontId="2"/>
  </si>
  <si>
    <t>55-0701</t>
    <phoneticPr fontId="2"/>
  </si>
  <si>
    <t>24-1361</t>
    <phoneticPr fontId="2"/>
  </si>
  <si>
    <t>20-1295</t>
    <phoneticPr fontId="2"/>
  </si>
  <si>
    <t>24-2460</t>
    <phoneticPr fontId="2"/>
  </si>
  <si>
    <t>24-3013</t>
    <phoneticPr fontId="2"/>
  </si>
  <si>
    <t>20-2459</t>
    <phoneticPr fontId="2"/>
  </si>
  <si>
    <t>53-1515</t>
    <phoneticPr fontId="2"/>
  </si>
  <si>
    <t>小田井町4-6</t>
  </si>
  <si>
    <t>20-1886</t>
  </si>
  <si>
    <t>戸牧1029ｰ11</t>
  </si>
  <si>
    <t>九日市中町75</t>
  </si>
  <si>
    <t>34-6436</t>
  </si>
  <si>
    <t>但東町出合433ｰ1</t>
  </si>
  <si>
    <t>54-1050</t>
  </si>
  <si>
    <t>野田67</t>
  </si>
  <si>
    <t>24-1230</t>
  </si>
  <si>
    <t>九日市上町210ｰ1</t>
  </si>
  <si>
    <t>34-6607</t>
  </si>
  <si>
    <t>正法寺656ｰ6</t>
  </si>
  <si>
    <t>37-8086</t>
  </si>
  <si>
    <t>20-4155</t>
  </si>
  <si>
    <t>20-7104</t>
  </si>
  <si>
    <t>24-8382</t>
  </si>
  <si>
    <t>中陰301-1</t>
  </si>
  <si>
    <t>34-8684</t>
  </si>
  <si>
    <t>吉井593-1</t>
  </si>
  <si>
    <t>34-6268</t>
  </si>
  <si>
    <t>20-7731</t>
  </si>
  <si>
    <t>日高町山本133-23</t>
  </si>
  <si>
    <t>34-8888</t>
  </si>
  <si>
    <t>52-6660</t>
  </si>
  <si>
    <t>23-3830</t>
  </si>
  <si>
    <t>戸牧3-1</t>
  </si>
  <si>
    <t>20-8710</t>
  </si>
  <si>
    <t>野田144</t>
  </si>
  <si>
    <t>22-3015</t>
  </si>
  <si>
    <t>立野町11-27</t>
  </si>
  <si>
    <t>34-8610</t>
  </si>
  <si>
    <t>日撫345-4　２階</t>
  </si>
  <si>
    <t>37-8048</t>
  </si>
  <si>
    <t xml:space="preserve">  ゆとり</t>
    <phoneticPr fontId="2"/>
  </si>
  <si>
    <t>　北但広域療育センター生活介護事業</t>
    <phoneticPr fontId="2"/>
  </si>
  <si>
    <t>　ほっと</t>
    <phoneticPr fontId="2"/>
  </si>
  <si>
    <t>　サポートハウスすみれ</t>
    <phoneticPr fontId="2"/>
  </si>
  <si>
    <t>　POMhouse</t>
    <phoneticPr fontId="2"/>
  </si>
  <si>
    <t>　ほおずき寮短期入所事業所</t>
    <phoneticPr fontId="2"/>
  </si>
  <si>
    <t>　たじま荘障害者指定短期入所事業所</t>
    <phoneticPr fontId="2"/>
  </si>
  <si>
    <t>　出石精和園成人寮短期入所事業所</t>
    <phoneticPr fontId="2"/>
  </si>
  <si>
    <t>　出石精和園第２成人寮短期入所事業所</t>
    <phoneticPr fontId="2"/>
  </si>
  <si>
    <t>　出石精和園第3成人寮短期入所事業所</t>
    <phoneticPr fontId="2"/>
  </si>
  <si>
    <t>　公立豊岡病院組合立豊岡病院障害児短期入所事業所</t>
    <phoneticPr fontId="2"/>
  </si>
  <si>
    <t>　OHANA（あお２外）</t>
    <rPh sb="10" eb="11">
      <t>ホカ</t>
    </rPh>
    <phoneticPr fontId="2"/>
  </si>
  <si>
    <t>　とよおか福祉会 グループホームメゾン・ド・シトラス</t>
    <phoneticPr fontId="2"/>
  </si>
  <si>
    <t>　とよおか福祉会 グループホームメゾン・ド・ステラ</t>
    <phoneticPr fontId="2"/>
  </si>
  <si>
    <t>　地域活動支援センターの～ら</t>
    <phoneticPr fontId="2"/>
  </si>
  <si>
    <t>　地域活動支援センターだんだん</t>
    <phoneticPr fontId="2"/>
  </si>
  <si>
    <t>　地域活動支援センターぴあほのか</t>
    <phoneticPr fontId="2"/>
  </si>
  <si>
    <t>　SoLa</t>
    <phoneticPr fontId="2"/>
  </si>
  <si>
    <t>　地域活動支援センターざくろ</t>
    <phoneticPr fontId="2"/>
  </si>
  <si>
    <t>　地域活動支援センターてっせんの会</t>
    <phoneticPr fontId="2"/>
  </si>
  <si>
    <t>　地域活動支援センターゆのはな</t>
    <phoneticPr fontId="2"/>
  </si>
  <si>
    <t>　地域活動支援センターピース</t>
    <phoneticPr fontId="2"/>
  </si>
  <si>
    <t>　生活支援センターほおずき</t>
    <phoneticPr fontId="2"/>
  </si>
  <si>
    <t>　北但広域療育センターすまいる</t>
    <phoneticPr fontId="2"/>
  </si>
  <si>
    <t>　北但広域療育センターらみい</t>
    <phoneticPr fontId="2"/>
  </si>
  <si>
    <t>　北但広域療育センタートゥモロー</t>
    <phoneticPr fontId="2"/>
  </si>
  <si>
    <t>　ひみつきち</t>
    <phoneticPr fontId="2"/>
  </si>
  <si>
    <t>　どりぃ～む</t>
    <phoneticPr fontId="2"/>
  </si>
  <si>
    <t>　児童通所支援事業所ぽけっと</t>
    <phoneticPr fontId="2"/>
  </si>
  <si>
    <t>　つくし</t>
    <phoneticPr fontId="2"/>
  </si>
  <si>
    <t>　そらまめはうす</t>
    <phoneticPr fontId="2"/>
  </si>
  <si>
    <t>　スパークとよおか</t>
    <phoneticPr fontId="2"/>
  </si>
  <si>
    <t>　スローウォーク</t>
    <phoneticPr fontId="2"/>
  </si>
  <si>
    <t>　ハレノヒ</t>
    <phoneticPr fontId="2"/>
  </si>
  <si>
    <t>（４）玄武洞スポーツ公園</t>
    <rPh sb="3" eb="6">
      <t>ゲンブドウ</t>
    </rPh>
    <rPh sb="10" eb="12">
      <t>コウエン</t>
    </rPh>
    <phoneticPr fontId="2"/>
  </si>
  <si>
    <t>１　学校数・教員数等一覧（令和6年5月1日現在）</t>
    <rPh sb="13" eb="15">
      <t>レイワ</t>
    </rPh>
    <phoneticPr fontId="2"/>
  </si>
  <si>
    <t>１　地勢（令和６年４月１日現在）</t>
    <rPh sb="2" eb="4">
      <t>チセイ</t>
    </rPh>
    <rPh sb="5" eb="7">
      <t>レイワ</t>
    </rPh>
    <phoneticPr fontId="2"/>
  </si>
  <si>
    <t>２　総面積（令和６年10月１日現在）</t>
    <rPh sb="2" eb="3">
      <t>ソウ</t>
    </rPh>
    <rPh sb="3" eb="5">
      <t>メンセキ</t>
    </rPh>
    <rPh sb="6" eb="7">
      <t>レイ</t>
    </rPh>
    <rPh sb="7" eb="8">
      <t>カズ</t>
    </rPh>
    <rPh sb="9" eb="10">
      <t>ネン</t>
    </rPh>
    <rPh sb="10" eb="11">
      <t>ヘイネン</t>
    </rPh>
    <rPh sb="12" eb="13">
      <t>ガツ</t>
    </rPh>
    <rPh sb="14" eb="15">
      <t>ニチ</t>
    </rPh>
    <rPh sb="15" eb="17">
      <t>ゲンザイ</t>
    </rPh>
    <phoneticPr fontId="2"/>
  </si>
  <si>
    <t>４  地価公示 （令和６年１月１日現在）</t>
    <rPh sb="9" eb="11">
      <t>レイワ</t>
    </rPh>
    <rPh sb="12" eb="13">
      <t>ネン</t>
    </rPh>
    <phoneticPr fontId="2"/>
  </si>
  <si>
    <t>（令和５年　月別の数値）</t>
    <rPh sb="1" eb="2">
      <t>レイ</t>
    </rPh>
    <rPh sb="2" eb="3">
      <t>ワ</t>
    </rPh>
    <rPh sb="4" eb="5">
      <t>ネン</t>
    </rPh>
    <rPh sb="5" eb="6">
      <t>ヘイネン</t>
    </rPh>
    <rPh sb="6" eb="7">
      <t>ツキ</t>
    </rPh>
    <rPh sb="7" eb="8">
      <t>ベツ</t>
    </rPh>
    <rPh sb="9" eb="10">
      <t>スウ</t>
    </rPh>
    <rPh sb="10" eb="11">
      <t>アタイ</t>
    </rPh>
    <phoneticPr fontId="2"/>
  </si>
  <si>
    <t>６  地域別世帯数及び人口（令和５年９月30日現在）</t>
    <rPh sb="14" eb="16">
      <t>レイワ</t>
    </rPh>
    <rPh sb="17" eb="18">
      <t>ネン</t>
    </rPh>
    <phoneticPr fontId="2"/>
  </si>
  <si>
    <t>７  行政区別世帯数及び人口（令和５年９月30日現在）</t>
    <rPh sb="15" eb="17">
      <t>レイワ</t>
    </rPh>
    <rPh sb="18" eb="19">
      <t>ネン</t>
    </rPh>
    <phoneticPr fontId="2"/>
  </si>
  <si>
    <t>（令和６年3月31日現在所有別状況）</t>
    <rPh sb="1" eb="3">
      <t>レイワ</t>
    </rPh>
    <phoneticPr fontId="2"/>
  </si>
  <si>
    <t>令和４年</t>
    <rPh sb="0" eb="2">
      <t>レイワ</t>
    </rPh>
    <rPh sb="3" eb="4">
      <t>ネン</t>
    </rPh>
    <phoneticPr fontId="2"/>
  </si>
  <si>
    <t>５年度</t>
    <phoneticPr fontId="2"/>
  </si>
  <si>
    <t>令和５年度</t>
    <rPh sb="0" eb="2">
      <t>レイワ</t>
    </rPh>
    <phoneticPr fontId="2"/>
  </si>
  <si>
    <t>１  道路（令和６年３月末現在）</t>
    <rPh sb="6" eb="8">
      <t>レイワ</t>
    </rPh>
    <rPh sb="11" eb="12">
      <t>ガツ</t>
    </rPh>
    <rPh sb="12" eb="13">
      <t>マツ</t>
    </rPh>
    <rPh sb="13" eb="15">
      <t>ゲンザイ</t>
    </rPh>
    <phoneticPr fontId="2"/>
  </si>
  <si>
    <t>２  橋梁（令和６年３月末現在）</t>
    <rPh sb="6" eb="8">
      <t>レイワ</t>
    </rPh>
    <rPh sb="11" eb="12">
      <t>ガツ</t>
    </rPh>
    <rPh sb="12" eb="13">
      <t>マツ</t>
    </rPh>
    <rPh sb="13" eb="15">
      <t>ゲンザイ</t>
    </rPh>
    <phoneticPr fontId="2"/>
  </si>
  <si>
    <t xml:space="preserve">５  用途別木造家屋（令和６年１月１日現在） </t>
    <rPh sb="11" eb="13">
      <t>レイワ</t>
    </rPh>
    <phoneticPr fontId="2"/>
  </si>
  <si>
    <t xml:space="preserve">６  用途別非木造家屋（令和６年１月１日現在） </t>
    <rPh sb="12" eb="14">
      <t>レイワ</t>
    </rPh>
    <phoneticPr fontId="2"/>
  </si>
  <si>
    <t xml:space="preserve">7  市営住宅管理戸数（令和６年３月末現在）                                     </t>
    <rPh sb="12" eb="14">
      <t>レイワ</t>
    </rPh>
    <rPh sb="18" eb="19">
      <t>マツ</t>
    </rPh>
    <phoneticPr fontId="2"/>
  </si>
  <si>
    <t xml:space="preserve">8  県営住宅管理戸数（令和６年３月末現在） 　   </t>
    <rPh sb="3" eb="5">
      <t>ケンエイ</t>
    </rPh>
    <rPh sb="7" eb="9">
      <t>カンリ</t>
    </rPh>
    <rPh sb="9" eb="10">
      <t>コ</t>
    </rPh>
    <rPh sb="12" eb="13">
      <t>レイ</t>
    </rPh>
    <rPh sb="13" eb="14">
      <t>カズ</t>
    </rPh>
    <rPh sb="15" eb="16">
      <t>ネン</t>
    </rPh>
    <rPh sb="16" eb="17">
      <t>ヘイネン</t>
    </rPh>
    <rPh sb="17" eb="18">
      <t>ガツ</t>
    </rPh>
    <phoneticPr fontId="2"/>
  </si>
  <si>
    <t xml:space="preserve">９  市営移住促進住宅戸数（令和６年３月末現在） 　   </t>
    <rPh sb="3" eb="5">
      <t>シエイ</t>
    </rPh>
    <rPh sb="5" eb="7">
      <t>イジュウ</t>
    </rPh>
    <rPh sb="7" eb="9">
      <t>ソクシン</t>
    </rPh>
    <rPh sb="14" eb="15">
      <t>レイ</t>
    </rPh>
    <rPh sb="15" eb="16">
      <t>カズ</t>
    </rPh>
    <rPh sb="17" eb="18">
      <t>ネン</t>
    </rPh>
    <rPh sb="18" eb="19">
      <t>ヘイネン</t>
    </rPh>
    <rPh sb="19" eb="20">
      <t>ガツ</t>
    </rPh>
    <phoneticPr fontId="2"/>
  </si>
  <si>
    <t xml:space="preserve">１  京都丹後鉄道乗客数　                                                     　　　　　　　　　　　　　　  </t>
    <rPh sb="3" eb="5">
      <t>キョウト</t>
    </rPh>
    <rPh sb="5" eb="7">
      <t>タンゴ</t>
    </rPh>
    <phoneticPr fontId="2"/>
  </si>
  <si>
    <t>２  出入船舶・貨物　　　</t>
    <phoneticPr fontId="2"/>
  </si>
  <si>
    <t>３  普通自動車の登録台数（各年４月１日現在）</t>
    <phoneticPr fontId="2"/>
  </si>
  <si>
    <t>４　軽自動車の登録台数（各年４月１日現在）</t>
    <rPh sb="2" eb="3">
      <t>ケイ</t>
    </rPh>
    <rPh sb="3" eb="6">
      <t>ジドウシャ</t>
    </rPh>
    <rPh sb="7" eb="9">
      <t>トウロク</t>
    </rPh>
    <rPh sb="9" eb="11">
      <t>ダイスウ</t>
    </rPh>
    <phoneticPr fontId="2"/>
  </si>
  <si>
    <t>５ 全但バスの運行状況</t>
    <phoneticPr fontId="2"/>
  </si>
  <si>
    <t>６  但馬空港定期便利用実績状況</t>
    <phoneticPr fontId="2"/>
  </si>
  <si>
    <t>７  郵便施設状況</t>
    <phoneticPr fontId="2"/>
  </si>
  <si>
    <t>８  電話施設状況（各年度３月末現在）</t>
    <rPh sb="3" eb="5">
      <t>デンワ</t>
    </rPh>
    <rPh sb="5" eb="7">
      <t>シセツ</t>
    </rPh>
    <rPh sb="10" eb="13">
      <t>カクネンド</t>
    </rPh>
    <rPh sb="14" eb="15">
      <t>ガツ</t>
    </rPh>
    <rPh sb="15" eb="16">
      <t>マツ</t>
    </rPh>
    <rPh sb="16" eb="18">
      <t>ゲンザイ</t>
    </rPh>
    <phoneticPr fontId="2"/>
  </si>
  <si>
    <t>（3）城崎国際アートセンター</t>
    <rPh sb="3" eb="5">
      <t>キノサキ</t>
    </rPh>
    <rPh sb="5" eb="6">
      <t>コク</t>
    </rPh>
    <rPh sb="6" eb="7">
      <t>サイ</t>
    </rPh>
    <phoneticPr fontId="2"/>
  </si>
  <si>
    <t>（５）神美台スポーツ公園</t>
    <phoneticPr fontId="2"/>
  </si>
  <si>
    <t xml:space="preserve">５  規模別組合数・組合員数（各年6月末現在）        　　　　　　　　　　　　　　　　 </t>
    <phoneticPr fontId="2"/>
  </si>
  <si>
    <t xml:space="preserve">６  国民健康保険加入状況                     　　　　　　　　　　　　　　　　　　　　　　　　　　　　　　　　　　　 </t>
    <phoneticPr fontId="2"/>
  </si>
  <si>
    <t>令和５年度</t>
    <rPh sb="0" eb="2">
      <t>レイワ</t>
    </rPh>
    <rPh sb="3" eb="5">
      <t>ネンド</t>
    </rPh>
    <phoneticPr fontId="2"/>
  </si>
  <si>
    <t>７  国民健康保険の保険給付状況                                        　　　　　　　　　　　　　　　　　　　　　</t>
    <rPh sb="10" eb="12">
      <t>ホケン</t>
    </rPh>
    <rPh sb="15" eb="16">
      <t>キョウ</t>
    </rPh>
    <phoneticPr fontId="2"/>
  </si>
  <si>
    <t xml:space="preserve">８  国民健康保険療養諸費の状況　　　　　　　　　　　　　　　                                                     </t>
    <phoneticPr fontId="2"/>
  </si>
  <si>
    <t>９  国民健康保険療養の給付（診療費）内訳</t>
    <phoneticPr fontId="2"/>
  </si>
  <si>
    <t>10  後期高齢者医療の状況　</t>
    <rPh sb="4" eb="6">
      <t>コウキ</t>
    </rPh>
    <rPh sb="6" eb="9">
      <t>コウレイシャ</t>
    </rPh>
    <rPh sb="9" eb="11">
      <t>イリョウ</t>
    </rPh>
    <rPh sb="12" eb="14">
      <t>ジョウキョウ</t>
    </rPh>
    <phoneticPr fontId="2"/>
  </si>
  <si>
    <t>11  国民年金加入状況（拠出制）　</t>
    <phoneticPr fontId="2"/>
  </si>
  <si>
    <t>12　 国民年金給付状況（各年度末現在）</t>
    <phoneticPr fontId="2"/>
  </si>
  <si>
    <t>（令和５年度末内訳）</t>
    <rPh sb="1" eb="3">
      <t>レイワ</t>
    </rPh>
    <rPh sb="4" eb="6">
      <t>ネンド</t>
    </rPh>
    <rPh sb="6" eb="7">
      <t>マツ</t>
    </rPh>
    <rPh sb="7" eb="9">
      <t>ウチワケ</t>
    </rPh>
    <phoneticPr fontId="2"/>
  </si>
  <si>
    <t>(注1) 　令和６年３月末現在。　      　　　　　　　</t>
    <rPh sb="1" eb="2">
      <t>チュウ</t>
    </rPh>
    <rPh sb="6" eb="8">
      <t>レイワ</t>
    </rPh>
    <phoneticPr fontId="2"/>
  </si>
  <si>
    <t>（令和６年10月1日現在）</t>
    <rPh sb="1" eb="2">
      <t>レイ</t>
    </rPh>
    <rPh sb="2" eb="3">
      <t>ワ</t>
    </rPh>
    <rPh sb="4" eb="5">
      <t>ヘイネン</t>
    </rPh>
    <rPh sb="6" eb="7">
      <t>ガツ</t>
    </rPh>
    <rPh sb="8" eb="11">
      <t>ニチゲンザイ</t>
    </rPh>
    <phoneticPr fontId="27"/>
  </si>
  <si>
    <t>望楼(基）</t>
    <rPh sb="3" eb="4">
      <t>キ</t>
    </rPh>
    <phoneticPr fontId="2"/>
  </si>
  <si>
    <t xml:space="preserve">２  一般会計予算額および決算額（令和５年度）　　　　　　　　　　　　　　　　　    　                                    </t>
    <rPh sb="17" eb="19">
      <t>レイワ</t>
    </rPh>
    <phoneticPr fontId="2"/>
  </si>
  <si>
    <t xml:space="preserve">３  特別会計決算額（令和５年度）       　　　　　　　　　　　　　　　　　　　　　   </t>
    <rPh sb="11" eb="13">
      <t>レイワ</t>
    </rPh>
    <phoneticPr fontId="2"/>
  </si>
  <si>
    <t>４  公営企業会計決算額（令和５年度）　　　　　　　　　　　　　　　　　　　　　　　</t>
    <rPh sb="13" eb="15">
      <t>レイワ</t>
    </rPh>
    <phoneticPr fontId="2"/>
  </si>
  <si>
    <t>　出石精和園（第２成人寮）</t>
    <rPh sb="1" eb="4">
      <t>イズシセイ</t>
    </rPh>
    <rPh sb="4" eb="6">
      <t>ワエン</t>
    </rPh>
    <rPh sb="7" eb="8">
      <t>ダイ</t>
    </rPh>
    <rPh sb="9" eb="11">
      <t>セイジン</t>
    </rPh>
    <rPh sb="11" eb="12">
      <t>リョウ</t>
    </rPh>
    <phoneticPr fontId="2"/>
  </si>
  <si>
    <t>　出石精和園（第３成人寮）</t>
    <rPh sb="1" eb="3">
      <t>イズシ</t>
    </rPh>
    <rPh sb="3" eb="4">
      <t>セイ</t>
    </rPh>
    <rPh sb="4" eb="5">
      <t>ワ</t>
    </rPh>
    <rPh sb="5" eb="6">
      <t>エン</t>
    </rPh>
    <rPh sb="7" eb="8">
      <t>ダイ</t>
    </rPh>
    <rPh sb="9" eb="11">
      <t>セイジン</t>
    </rPh>
    <rPh sb="11" eb="12">
      <t>リョウ</t>
    </rPh>
    <phoneticPr fontId="2"/>
  </si>
  <si>
    <t>令　和　６　年</t>
    <rPh sb="0" eb="1">
      <t>レイ</t>
    </rPh>
    <rPh sb="2" eb="3">
      <t>ワ</t>
    </rPh>
    <phoneticPr fontId="2"/>
  </si>
  <si>
    <t>（注1）　令和５年中の発生件数の総数は、人身事故件数を計上</t>
    <rPh sb="1" eb="2">
      <t>チュウ</t>
    </rPh>
    <rPh sb="5" eb="7">
      <t>レイワ</t>
    </rPh>
    <rPh sb="8" eb="9">
      <t>ネン</t>
    </rPh>
    <rPh sb="9" eb="10">
      <t>ナカ</t>
    </rPh>
    <rPh sb="11" eb="13">
      <t>ハッセイ</t>
    </rPh>
    <rPh sb="13" eb="15">
      <t>ケンスウ</t>
    </rPh>
    <rPh sb="16" eb="18">
      <t>ソウスウ</t>
    </rPh>
    <rPh sb="20" eb="22">
      <t>ジンシン</t>
    </rPh>
    <rPh sb="22" eb="24">
      <t>ジコ</t>
    </rPh>
    <rPh sb="24" eb="26">
      <t>ケンスウ</t>
    </rPh>
    <rPh sb="27" eb="29">
      <t>ケイジョウ</t>
    </rPh>
    <phoneticPr fontId="2"/>
  </si>
  <si>
    <t xml:space="preserve"> </t>
    <phoneticPr fontId="2"/>
  </si>
  <si>
    <t>資料：豊岡エネルギー株式会社</t>
    <rPh sb="3" eb="5">
      <t>トヨオカ</t>
    </rPh>
    <rPh sb="10" eb="14">
      <t>カブシキガイシャ</t>
    </rPh>
    <phoneticPr fontId="2"/>
  </si>
  <si>
    <t>（単位：百㎡）</t>
  </si>
  <si>
    <t>◎7</t>
    <phoneticPr fontId="2"/>
  </si>
  <si>
    <t>資料：西日本電信電話（株）関西事業本部</t>
    <rPh sb="3" eb="4">
      <t>ニシ</t>
    </rPh>
    <rPh sb="4" eb="6">
      <t>ニホン</t>
    </rPh>
    <rPh sb="6" eb="8">
      <t>デンシン</t>
    </rPh>
    <rPh sb="8" eb="10">
      <t>デンワ</t>
    </rPh>
    <rPh sb="13" eb="15">
      <t>カンサイ</t>
    </rPh>
    <rPh sb="15" eb="17">
      <t>ジギョウ</t>
    </rPh>
    <rPh sb="17" eb="19">
      <t>ホンブ</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</si>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</sst>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 #,##0.00_ ;_ * \-#,##0.00_ ;_ * &quot;-&quot;??_ ;_ @_ "/>
    <numFmt numFmtId="176" formatCode="#\ ###.#"/>
    <numFmt numFmtId="177" formatCode="##0.0;\-##0.0;&quot;－&quot;"/>
    <numFmt numFmtId="178" formatCode="#\ ###\ ##0;\-#\ ###\ ##0;&quot;－&quot;"/>
    <numFmt numFmtId="179" formatCode="#\ ###\ ##0.0;\-#\ ###\ ##0.0;&quot;－&quot;"/>
    <numFmt numFmtId="180" formatCode="0_ "/>
    <numFmt numFmtId="181" formatCode="0.0_ "/>
    <numFmt numFmtId="182" formatCode="#,##0_ "/>
    <numFmt numFmtId="183" formatCode="#,##0.0_ "/>
    <numFmt numFmtId="184" formatCode="0.0%"/>
    <numFmt numFmtId="185" formatCode="0.00_ "/>
    <numFmt numFmtId="186" formatCode="#,##0.0;[Red]\-#,##0.0"/>
    <numFmt numFmtId="187" formatCode="[$-411]gee\.mm\.dd"/>
    <numFmt numFmtId="188" formatCode="#,##0;&quot;△ &quot;#,##0"/>
    <numFmt numFmtId="189" formatCode="#,##0.0"/>
    <numFmt numFmtId="190" formatCode="&quot;(&quot;#,##0&quot;)&quot;;&quot;(△&quot;#,##0&quot;)&quot;"/>
    <numFmt numFmtId="191" formatCode="0_);[Red]\(0\)"/>
    <numFmt numFmtId="192" formatCode="0_);\(0\)"/>
    <numFmt numFmtId="193" formatCode="###,###,###,##0;&quot;-&quot;##,###,###,##0"/>
    <numFmt numFmtId="194" formatCode="#,##0.0_);[Red]\(#,##0.0\)"/>
    <numFmt numFmtId="195" formatCode="#,##0.0_ ;[Red]\-#,##0.0\ "/>
    <numFmt numFmtId="196" formatCode="0.0_);[Red]\(0.0\)"/>
    <numFmt numFmtId="197" formatCode="#,##0;[Red]#,##0"/>
    <numFmt numFmtId="198" formatCode="#,##0_ ;[Red]\-#,##0\ "/>
    <numFmt numFmtId="199" formatCode="#,##0_);[Red]\(#,##0\)"/>
    <numFmt numFmtId="200" formatCode="#,##0.00_ "/>
    <numFmt numFmtId="201" formatCode="0.0"/>
  </numFmts>
  <fonts count="34"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明朝"/>
      <family val="1"/>
      <charset val="128"/>
    </font>
    <font>
      <b/>
      <sz val="12"/>
      <name val="ＭＳ Ｐゴシック"/>
      <family val="3"/>
      <charset val="128"/>
    </font>
    <font>
      <sz val="10"/>
      <name val="ＭＳ Ｐゴシック"/>
      <family val="3"/>
      <charset val="128"/>
    </font>
    <font>
      <b/>
      <sz val="10"/>
      <name val="ＭＳ Ｐゴシック"/>
      <family val="3"/>
      <charset val="128"/>
    </font>
    <font>
      <sz val="8"/>
      <name val="ＭＳ Ｐゴシック"/>
      <family val="3"/>
      <charset val="128"/>
    </font>
    <font>
      <sz val="6"/>
      <name val="ＭＳ Ｐ明朝"/>
      <family val="1"/>
      <charset val="128"/>
    </font>
    <font>
      <b/>
      <sz val="8"/>
      <name val="ＭＳ Ｐゴシック"/>
      <family val="3"/>
      <charset val="128"/>
    </font>
    <font>
      <i/>
      <sz val="10"/>
      <name val="ＭＳ Ｐゴシック"/>
      <family val="3"/>
      <charset val="128"/>
    </font>
    <font>
      <sz val="6"/>
      <name val="ＭＳ 明朝"/>
      <family val="1"/>
      <charset val="128"/>
    </font>
    <font>
      <sz val="10"/>
      <name val="ＭＳ 明朝"/>
      <family val="1"/>
      <charset val="128"/>
    </font>
    <font>
      <sz val="12"/>
      <name val="ＭＳ 明朝"/>
      <family val="1"/>
      <charset val="128"/>
    </font>
    <font>
      <b/>
      <sz val="10"/>
      <color indexed="10"/>
      <name val="ＭＳ Ｐゴシック"/>
      <family val="3"/>
      <charset val="128"/>
    </font>
    <font>
      <sz val="16"/>
      <name val="ＭＳ Ｐゴシック"/>
      <family val="3"/>
      <charset val="128"/>
    </font>
    <font>
      <b/>
      <sz val="9"/>
      <name val="ＭＳ Ｐゴシック"/>
      <family val="3"/>
      <charset val="128"/>
    </font>
    <font>
      <sz val="9"/>
      <name val="ＭＳ Ｐゴシック"/>
      <family val="3"/>
      <charset val="128"/>
    </font>
    <font>
      <sz val="7"/>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6"/>
      <name val="ＭＳ Ｐゴシック"/>
      <family val="2"/>
      <charset val="128"/>
      <scheme val="minor"/>
    </font>
    <font>
      <sz val="10"/>
      <color rgb="FFFF0000"/>
      <name val="ＭＳ Ｐゴシック"/>
      <family val="3"/>
      <charset val="128"/>
    </font>
    <font>
      <sz val="6"/>
      <name val="ＭＳ Ｐゴシック"/>
      <family val="3"/>
      <charset val="128"/>
      <scheme val="minor"/>
    </font>
    <font>
      <strike/>
      <sz val="8"/>
      <name val="ＭＳ Ｐゴシック"/>
      <family val="3"/>
      <charset val="128"/>
    </font>
    <font>
      <sz val="10"/>
      <color theme="1" tint="0.249977111117893"/>
      <name val="ＭＳ Ｐゴシック"/>
      <family val="3"/>
      <charset val="128"/>
    </font>
    <font>
      <sz val="11"/>
      <color theme="1"/>
      <name val="ＭＳ Ｐゴシック"/>
      <family val="2"/>
      <scheme val="minor"/>
    </font>
    <font>
      <sz val="11"/>
      <name val="ＭＳ Ｐゴシック"/>
      <family val="3"/>
      <charset val="128"/>
      <scheme val="minor"/>
    </font>
    <font>
      <b/>
      <sz val="10"/>
      <color theme="2" tint="-0.749992370372631"/>
      <name val="ＭＳ Ｐゴシック"/>
      <family val="3"/>
      <charset val="128"/>
    </font>
    <font>
      <sz val="10"/>
      <color theme="1" tint="0.34998626667073579"/>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top style="thin">
        <color indexed="9"/>
      </top>
      <bottom style="thin">
        <color indexed="9"/>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xf numFmtId="0" fontId="1" fillId="0" borderId="0"/>
    <xf numFmtId="0" fontId="4" fillId="0" borderId="0"/>
    <xf numFmtId="0" fontId="1" fillId="0" borderId="0"/>
    <xf numFmtId="0" fontId="1" fillId="0" borderId="0">
      <alignment vertical="center"/>
    </xf>
    <xf numFmtId="9" fontId="1" fillId="0" borderId="0" applyFont="0" applyFill="0" applyBorder="0" applyAlignment="0" applyProtection="0">
      <alignment vertical="center"/>
    </xf>
  </cellStyleXfs>
  <cellXfs count="945">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1" xfId="0" applyFont="1" applyBorder="1">
      <alignment vertical="center"/>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right" vertical="center" wrapText="1"/>
    </xf>
    <xf numFmtId="0" fontId="6" fillId="0" borderId="0" xfId="0" applyFont="1" applyAlignment="1">
      <alignment horizontal="center" vertical="center"/>
    </xf>
    <xf numFmtId="0" fontId="6" fillId="0" borderId="2" xfId="0" applyFont="1" applyBorder="1" applyAlignment="1">
      <alignment horizontal="right" vertical="center" wrapText="1"/>
    </xf>
    <xf numFmtId="3" fontId="6" fillId="0" borderId="0" xfId="0" applyNumberFormat="1" applyFont="1" applyAlignment="1">
      <alignment horizontal="right" vertical="center" wrapText="1"/>
    </xf>
    <xf numFmtId="0" fontId="8" fillId="0" borderId="0" xfId="0" applyFont="1">
      <alignment vertical="center"/>
    </xf>
    <xf numFmtId="0" fontId="6" fillId="0" borderId="0" xfId="0" applyFont="1" applyAlignment="1">
      <alignment vertical="center" wrapText="1"/>
    </xf>
    <xf numFmtId="38" fontId="6" fillId="0" borderId="6" xfId="2" applyFont="1" applyFill="1" applyBorder="1" applyAlignment="1">
      <alignment vertical="center" wrapText="1"/>
    </xf>
    <xf numFmtId="38" fontId="6" fillId="0" borderId="0" xfId="2" applyFont="1" applyFill="1" applyAlignment="1">
      <alignment horizontal="left" vertical="center"/>
    </xf>
    <xf numFmtId="0" fontId="6" fillId="0" borderId="0" xfId="0" applyFont="1" applyAlignment="1">
      <alignment horizontal="justify" vertical="center"/>
    </xf>
    <xf numFmtId="0" fontId="6" fillId="0" borderId="0" xfId="0" applyFont="1" applyAlignment="1">
      <alignment vertical="top"/>
    </xf>
    <xf numFmtId="0" fontId="0" fillId="0" borderId="1" xfId="0" applyBorder="1">
      <alignment vertical="center"/>
    </xf>
    <xf numFmtId="38" fontId="7" fillId="0" borderId="1" xfId="2" applyFont="1" applyFill="1" applyBorder="1" applyAlignment="1">
      <alignment horizontal="right" vertical="center" wrapText="1"/>
    </xf>
    <xf numFmtId="0" fontId="20" fillId="0" borderId="0" xfId="0" applyFont="1" applyAlignment="1">
      <alignment horizontal="left" vertical="center"/>
    </xf>
    <xf numFmtId="0" fontId="20" fillId="0" borderId="0" xfId="0" applyFont="1">
      <alignment vertical="center"/>
    </xf>
    <xf numFmtId="0" fontId="20" fillId="0" borderId="1" xfId="0" applyFont="1" applyBorder="1">
      <alignment vertical="center"/>
    </xf>
    <xf numFmtId="0" fontId="20" fillId="0" borderId="0" xfId="0" applyFont="1" applyAlignment="1">
      <alignment horizontal="center" vertical="center"/>
    </xf>
    <xf numFmtId="0" fontId="23" fillId="0" borderId="0" xfId="0" applyFont="1">
      <alignment vertical="center"/>
    </xf>
    <xf numFmtId="0" fontId="23" fillId="0" borderId="1" xfId="0" applyFont="1" applyBorder="1">
      <alignment vertical="center"/>
    </xf>
    <xf numFmtId="0" fontId="20" fillId="0" borderId="0" xfId="0" applyFont="1" applyAlignment="1">
      <alignment horizontal="right" vertical="center" wrapText="1"/>
    </xf>
    <xf numFmtId="0" fontId="20" fillId="0" borderId="0" xfId="0" applyFont="1" applyAlignment="1">
      <alignment vertical="center" wrapText="1"/>
    </xf>
    <xf numFmtId="0" fontId="23" fillId="0" borderId="0" xfId="0" applyFont="1" applyAlignment="1">
      <alignment horizontal="right" vertical="center"/>
    </xf>
    <xf numFmtId="0" fontId="20" fillId="0" borderId="0" xfId="0" applyFont="1" applyAlignment="1">
      <alignment horizontal="center" vertical="center" wrapText="1"/>
    </xf>
    <xf numFmtId="0" fontId="6" fillId="0" borderId="1" xfId="0" applyFont="1" applyBorder="1" applyAlignment="1">
      <alignment horizontal="right" vertical="center" indent="1" shrinkToFit="1"/>
    </xf>
    <xf numFmtId="185" fontId="6" fillId="0" borderId="10" xfId="0" applyNumberFormat="1" applyFont="1" applyBorder="1" applyAlignment="1">
      <alignment horizontal="right" vertical="center" wrapText="1"/>
    </xf>
    <xf numFmtId="3" fontId="6" fillId="0" borderId="0" xfId="2" applyNumberFormat="1" applyFont="1" applyFill="1" applyBorder="1" applyAlignment="1">
      <alignment horizontal="right" vertical="center" wrapText="1"/>
    </xf>
    <xf numFmtId="184" fontId="6" fillId="0" borderId="0" xfId="1" applyNumberFormat="1" applyFont="1" applyFill="1" applyBorder="1" applyAlignment="1">
      <alignment horizontal="right" vertical="center" wrapText="1"/>
    </xf>
    <xf numFmtId="181" fontId="6" fillId="0" borderId="0" xfId="0" applyNumberFormat="1" applyFont="1" applyAlignment="1">
      <alignment horizontal="right" vertical="center" wrapText="1"/>
    </xf>
    <xf numFmtId="180" fontId="6" fillId="0" borderId="0" xfId="0" applyNumberFormat="1" applyFont="1" applyAlignment="1">
      <alignment horizontal="right" vertical="center" wrapText="1"/>
    </xf>
    <xf numFmtId="0" fontId="6" fillId="0" borderId="1" xfId="0" applyFont="1" applyBorder="1" applyAlignment="1">
      <alignment horizontal="right" vertical="center" wrapText="1" indent="1"/>
    </xf>
    <xf numFmtId="180" fontId="6" fillId="0" borderId="1" xfId="2" applyNumberFormat="1" applyFont="1" applyFill="1" applyBorder="1" applyAlignment="1">
      <alignment horizontal="right" vertical="center" wrapText="1"/>
    </xf>
    <xf numFmtId="180" fontId="6" fillId="0" borderId="0" xfId="0" applyNumberFormat="1" applyFont="1">
      <alignment vertical="center"/>
    </xf>
    <xf numFmtId="180" fontId="6" fillId="0" borderId="0" xfId="0" applyNumberFormat="1" applyFont="1" applyAlignment="1">
      <alignment horizontal="left" vertical="center"/>
    </xf>
    <xf numFmtId="38" fontId="6" fillId="0" borderId="1" xfId="2" applyFont="1" applyFill="1" applyBorder="1" applyAlignment="1">
      <alignment vertical="center" wrapText="1"/>
    </xf>
    <xf numFmtId="38" fontId="6" fillId="0" borderId="0" xfId="2" applyFont="1" applyFill="1" applyBorder="1" applyAlignment="1">
      <alignment horizontal="right" vertical="center" wrapText="1"/>
    </xf>
    <xf numFmtId="38" fontId="6" fillId="0" borderId="0" xfId="2" applyFont="1" applyFill="1" applyBorder="1" applyAlignment="1">
      <alignment vertical="center" wrapText="1"/>
    </xf>
    <xf numFmtId="0" fontId="10" fillId="0" borderId="10" xfId="0" applyFont="1" applyBorder="1" applyAlignment="1">
      <alignment vertical="center" wrapText="1"/>
    </xf>
    <xf numFmtId="181" fontId="6" fillId="0" borderId="1" xfId="0" applyNumberFormat="1" applyFont="1" applyBorder="1" applyAlignment="1">
      <alignment horizontal="right" vertical="center" wrapText="1"/>
    </xf>
    <xf numFmtId="0" fontId="6" fillId="0" borderId="10" xfId="0" applyFont="1" applyBorder="1" applyAlignment="1">
      <alignment horizontal="right" vertical="center"/>
    </xf>
    <xf numFmtId="0" fontId="7" fillId="0" borderId="0" xfId="0" applyFont="1" applyAlignment="1">
      <alignment horizontal="center" vertical="center"/>
    </xf>
    <xf numFmtId="0" fontId="7" fillId="0" borderId="0" xfId="0" applyFont="1">
      <alignment vertical="center"/>
    </xf>
    <xf numFmtId="38" fontId="6" fillId="0" borderId="0" xfId="2" applyFont="1" applyFill="1" applyBorder="1" applyAlignment="1">
      <alignment horizontal="right" vertical="center"/>
    </xf>
    <xf numFmtId="38" fontId="7" fillId="0" borderId="0" xfId="0" applyNumberFormat="1" applyFont="1" applyAlignment="1">
      <alignment horizontal="left" vertical="center"/>
    </xf>
    <xf numFmtId="38" fontId="6" fillId="0" borderId="1" xfId="2" applyFont="1" applyFill="1" applyBorder="1" applyAlignment="1">
      <alignment vertical="center"/>
    </xf>
    <xf numFmtId="38" fontId="6" fillId="0" borderId="0" xfId="0" applyNumberFormat="1" applyFont="1" applyAlignment="1">
      <alignment horizontal="left" vertical="center"/>
    </xf>
    <xf numFmtId="0" fontId="6" fillId="0" borderId="1" xfId="0" applyFont="1" applyBorder="1" applyAlignment="1">
      <alignment horizontal="left" vertical="center" indent="1"/>
    </xf>
    <xf numFmtId="38" fontId="6" fillId="0" borderId="0" xfId="0" applyNumberFormat="1" applyFont="1">
      <alignment vertical="center"/>
    </xf>
    <xf numFmtId="0" fontId="6" fillId="0" borderId="0" xfId="0" applyFont="1" applyAlignment="1">
      <alignment horizontal="right" vertical="center" indent="1"/>
    </xf>
    <xf numFmtId="38" fontId="6" fillId="0" borderId="0" xfId="2" applyFont="1" applyFill="1" applyBorder="1" applyAlignment="1">
      <alignment vertical="center"/>
    </xf>
    <xf numFmtId="3" fontId="6" fillId="0" borderId="1" xfId="0" applyNumberFormat="1" applyFont="1" applyBorder="1" applyAlignment="1">
      <alignment horizontal="right" vertical="center" shrinkToFit="1"/>
    </xf>
    <xf numFmtId="38" fontId="6" fillId="0" borderId="1" xfId="0" applyNumberFormat="1" applyFont="1" applyBorder="1" applyAlignment="1">
      <alignment horizontal="right" vertical="center" wrapText="1"/>
    </xf>
    <xf numFmtId="38" fontId="6" fillId="0" borderId="1" xfId="0" applyNumberFormat="1" applyFont="1" applyBorder="1" applyAlignment="1">
      <alignment vertical="center" wrapText="1"/>
    </xf>
    <xf numFmtId="0" fontId="8" fillId="0" borderId="0" xfId="0" applyFont="1" applyAlignment="1">
      <alignment horizontal="left" vertical="center" indent="1"/>
    </xf>
    <xf numFmtId="3" fontId="6" fillId="0" borderId="0" xfId="0" applyNumberFormat="1" applyFont="1">
      <alignment vertical="center"/>
    </xf>
    <xf numFmtId="0" fontId="7" fillId="0" borderId="0" xfId="0" applyFont="1" applyAlignment="1">
      <alignment vertical="center" wrapText="1"/>
    </xf>
    <xf numFmtId="38" fontId="6" fillId="0" borderId="1" xfId="2" applyFont="1" applyFill="1" applyBorder="1" applyAlignment="1">
      <alignment horizontal="right" vertical="center" shrinkToFit="1"/>
    </xf>
    <xf numFmtId="3" fontId="6" fillId="0" borderId="1" xfId="0" applyNumberFormat="1" applyFont="1" applyBorder="1" applyAlignment="1">
      <alignment vertical="center" shrinkToFit="1"/>
    </xf>
    <xf numFmtId="3" fontId="6" fillId="0" borderId="1" xfId="0" applyNumberFormat="1" applyFont="1" applyBorder="1">
      <alignment vertical="center"/>
    </xf>
    <xf numFmtId="0" fontId="6" fillId="0" borderId="0" xfId="0" applyFont="1" applyAlignment="1">
      <alignment horizontal="left" vertical="center" wrapText="1"/>
    </xf>
    <xf numFmtId="0" fontId="6" fillId="0" borderId="1" xfId="0" applyFont="1" applyBorder="1" applyAlignment="1">
      <alignment horizontal="right" vertical="center"/>
    </xf>
    <xf numFmtId="189" fontId="6" fillId="0" borderId="0" xfId="0" applyNumberFormat="1" applyFont="1" applyAlignment="1">
      <alignment vertical="center" wrapText="1"/>
    </xf>
    <xf numFmtId="3" fontId="6" fillId="0" borderId="0" xfId="0" applyNumberFormat="1" applyFont="1" applyAlignment="1">
      <alignment vertical="center" wrapText="1"/>
    </xf>
    <xf numFmtId="3" fontId="7" fillId="0" borderId="0" xfId="0" applyNumberFormat="1" applyFont="1" applyAlignment="1">
      <alignment vertical="center" wrapText="1"/>
    </xf>
    <xf numFmtId="3" fontId="7" fillId="0" borderId="0" xfId="0" applyNumberFormat="1" applyFont="1">
      <alignment vertical="center"/>
    </xf>
    <xf numFmtId="186" fontId="6" fillId="0" borderId="0" xfId="2" applyNumberFormat="1" applyFont="1" applyFill="1" applyBorder="1" applyAlignment="1">
      <alignment horizontal="right" vertical="center" wrapText="1"/>
    </xf>
    <xf numFmtId="3" fontId="6" fillId="0" borderId="0" xfId="0" applyNumberFormat="1" applyFont="1" applyAlignment="1">
      <alignment horizontal="center" vertical="center" wrapText="1"/>
    </xf>
    <xf numFmtId="184" fontId="6" fillId="0" borderId="0" xfId="0" applyNumberFormat="1" applyFont="1" applyAlignment="1">
      <alignment horizontal="right" vertical="center" wrapText="1"/>
    </xf>
    <xf numFmtId="182" fontId="6" fillId="0" borderId="1" xfId="0" applyNumberFormat="1" applyFont="1" applyBorder="1" applyAlignment="1">
      <alignment horizontal="right" vertical="center"/>
    </xf>
    <xf numFmtId="3" fontId="6" fillId="0" borderId="1" xfId="0" applyNumberFormat="1" applyFont="1" applyBorder="1" applyAlignment="1">
      <alignment horizontal="right" vertical="center"/>
    </xf>
    <xf numFmtId="182" fontId="6" fillId="0" borderId="1" xfId="0" applyNumberFormat="1" applyFont="1" applyBorder="1" applyAlignment="1">
      <alignment horizontal="right" vertical="center" shrinkToFit="1"/>
    </xf>
    <xf numFmtId="0" fontId="7" fillId="0" borderId="2" xfId="0" applyFont="1" applyBorder="1" applyAlignment="1">
      <alignment horizontal="center" vertical="center"/>
    </xf>
    <xf numFmtId="182" fontId="7" fillId="0" borderId="2" xfId="0" applyNumberFormat="1" applyFont="1" applyBorder="1" applyAlignment="1">
      <alignment vertical="center" shrinkToFit="1"/>
    </xf>
    <xf numFmtId="182" fontId="6" fillId="0" borderId="2" xfId="0" applyNumberFormat="1" applyFont="1" applyBorder="1">
      <alignment vertical="center"/>
    </xf>
    <xf numFmtId="182" fontId="6" fillId="0" borderId="6" xfId="0" applyNumberFormat="1" applyFont="1" applyBorder="1" applyAlignment="1">
      <alignment horizontal="right" vertical="center"/>
    </xf>
    <xf numFmtId="182" fontId="6" fillId="0" borderId="31" xfId="0" applyNumberFormat="1" applyFont="1" applyBorder="1" applyAlignment="1">
      <alignment horizontal="right" vertical="center"/>
    </xf>
    <xf numFmtId="3" fontId="6" fillId="0" borderId="0" xfId="0" applyNumberFormat="1" applyFont="1" applyAlignment="1">
      <alignment horizontal="left" vertical="center"/>
    </xf>
    <xf numFmtId="0" fontId="2" fillId="0" borderId="0" xfId="0" applyFont="1" applyAlignment="1">
      <alignment horizontal="right" vertical="center"/>
    </xf>
    <xf numFmtId="0" fontId="18" fillId="0" borderId="8" xfId="0" applyFont="1" applyBorder="1" applyAlignment="1">
      <alignment horizontal="center" vertical="center"/>
    </xf>
    <xf numFmtId="0" fontId="18" fillId="0" borderId="16" xfId="0" applyFont="1" applyBorder="1" applyAlignment="1">
      <alignment horizontal="center" vertical="center" wrapText="1" shrinkToFit="1"/>
    </xf>
    <xf numFmtId="0" fontId="6" fillId="0" borderId="16" xfId="0" applyFont="1" applyBorder="1" applyAlignment="1">
      <alignment horizontal="center" vertical="center" shrinkToFit="1"/>
    </xf>
    <xf numFmtId="0" fontId="18" fillId="0" borderId="25" xfId="0" applyFont="1" applyBorder="1" applyAlignment="1">
      <alignment horizontal="center" vertical="center" shrinkToFit="1"/>
    </xf>
    <xf numFmtId="38" fontId="6" fillId="0" borderId="1" xfId="2" applyFont="1" applyFill="1" applyBorder="1" applyAlignment="1">
      <alignment vertical="center" shrinkToFit="1"/>
    </xf>
    <xf numFmtId="0" fontId="6" fillId="0" borderId="0" xfId="0" applyFont="1" applyAlignment="1">
      <alignment vertical="center" shrinkToFit="1"/>
    </xf>
    <xf numFmtId="38" fontId="6" fillId="0" borderId="0" xfId="2" applyFont="1" applyFill="1" applyBorder="1" applyAlignment="1">
      <alignment vertical="center" shrinkToFit="1"/>
    </xf>
    <xf numFmtId="0" fontId="6" fillId="0" borderId="1" xfId="0" applyFont="1" applyBorder="1" applyAlignment="1">
      <alignment horizontal="right" vertical="center" shrinkToFit="1"/>
    </xf>
    <xf numFmtId="182" fontId="6" fillId="0" borderId="0" xfId="0" applyNumberFormat="1" applyFont="1" applyAlignment="1">
      <alignment horizontal="right" vertical="center" wrapText="1"/>
    </xf>
    <xf numFmtId="49" fontId="6" fillId="0" borderId="0" xfId="0" applyNumberFormat="1" applyFont="1" applyAlignment="1">
      <alignment horizontal="right" vertical="center" wrapText="1"/>
    </xf>
    <xf numFmtId="185" fontId="6" fillId="0" borderId="0" xfId="0" applyNumberFormat="1" applyFont="1" applyAlignment="1">
      <alignment horizontal="right" vertical="center" wrapText="1"/>
    </xf>
    <xf numFmtId="184" fontId="6" fillId="0" borderId="1" xfId="0" applyNumberFormat="1" applyFont="1" applyBorder="1" applyAlignment="1">
      <alignment horizontal="right" vertical="center" shrinkToFit="1"/>
    </xf>
    <xf numFmtId="199" fontId="6" fillId="0" borderId="1" xfId="0" applyNumberFormat="1" applyFont="1" applyBorder="1" applyAlignment="1">
      <alignment horizontal="right" vertical="center" wrapText="1"/>
    </xf>
    <xf numFmtId="185" fontId="6" fillId="0" borderId="1" xfId="0" applyNumberFormat="1" applyFont="1" applyBorder="1" applyAlignment="1">
      <alignment horizontal="right" vertical="center" wrapText="1"/>
    </xf>
    <xf numFmtId="0" fontId="6" fillId="2" borderId="0" xfId="0" applyFont="1" applyFill="1" applyAlignment="1">
      <alignment horizontal="left" vertical="center"/>
    </xf>
    <xf numFmtId="0" fontId="6" fillId="0" borderId="1" xfId="0" applyFont="1" applyBorder="1" applyAlignment="1">
      <alignment horizontal="center" vertical="center" shrinkToFit="1"/>
    </xf>
    <xf numFmtId="0" fontId="8" fillId="0" borderId="0" xfId="0" applyFont="1" applyAlignment="1">
      <alignment horizontal="left" vertical="center" wrapText="1"/>
    </xf>
    <xf numFmtId="0" fontId="6" fillId="0" borderId="0" xfId="0" applyFont="1" applyAlignment="1">
      <alignment horizontal="left" vertical="center" shrinkToFit="1"/>
    </xf>
    <xf numFmtId="0" fontId="13" fillId="0" borderId="0" xfId="0" applyFont="1">
      <alignment vertical="center"/>
    </xf>
    <xf numFmtId="0" fontId="13" fillId="0" borderId="0" xfId="0" applyFont="1" applyAlignment="1">
      <alignment horizontal="distributed" vertical="center" justifyLastLine="1"/>
    </xf>
    <xf numFmtId="0" fontId="13" fillId="0" borderId="0" xfId="0" applyFont="1" applyAlignment="1">
      <alignment horizontal="center" vertical="center"/>
    </xf>
    <xf numFmtId="0" fontId="13" fillId="0" borderId="0" xfId="0" applyFont="1" applyAlignment="1">
      <alignment horizontal="left" vertical="center"/>
    </xf>
    <xf numFmtId="0" fontId="6" fillId="0" borderId="30" xfId="0" applyFont="1" applyBorder="1">
      <alignment vertical="center"/>
    </xf>
    <xf numFmtId="0" fontId="13" fillId="0" borderId="0" xfId="0" applyFont="1" applyAlignment="1">
      <alignment vertical="center" shrinkToFit="1"/>
    </xf>
    <xf numFmtId="0" fontId="13" fillId="0" borderId="0" xfId="0" applyFont="1" applyAlignment="1">
      <alignment vertical="center" justifyLastLine="1"/>
    </xf>
    <xf numFmtId="0" fontId="13" fillId="0" borderId="0" xfId="0" applyFont="1" applyAlignment="1">
      <alignment horizontal="center" vertical="center" justifyLastLine="1"/>
    </xf>
    <xf numFmtId="0" fontId="6" fillId="0" borderId="0" xfId="0" applyFont="1" applyAlignment="1">
      <alignment horizontal="center" vertical="center" justifyLastLine="1"/>
    </xf>
    <xf numFmtId="38" fontId="6" fillId="0" borderId="0" xfId="2" applyFont="1" applyFill="1" applyBorder="1" applyAlignment="1">
      <alignment horizontal="left" vertical="center" wrapText="1"/>
    </xf>
    <xf numFmtId="3" fontId="6" fillId="0" borderId="1" xfId="0" applyNumberFormat="1" applyFont="1" applyBorder="1" applyAlignment="1">
      <alignment horizontal="right" vertical="top" wrapText="1"/>
    </xf>
    <xf numFmtId="0" fontId="6" fillId="0" borderId="1" xfId="0" applyFont="1" applyBorder="1" applyAlignment="1">
      <alignment horizontal="right" vertical="top" wrapText="1"/>
    </xf>
    <xf numFmtId="4" fontId="6" fillId="0" borderId="1" xfId="1" applyNumberFormat="1" applyFont="1" applyFill="1" applyBorder="1" applyAlignment="1">
      <alignment horizontal="right" vertical="center" wrapText="1"/>
    </xf>
    <xf numFmtId="186" fontId="6" fillId="0" borderId="1" xfId="2" applyNumberFormat="1" applyFont="1" applyFill="1" applyBorder="1" applyAlignment="1">
      <alignment horizontal="right" vertical="center" wrapText="1"/>
    </xf>
    <xf numFmtId="184" fontId="6" fillId="0" borderId="1" xfId="1" applyNumberFormat="1" applyFont="1" applyFill="1" applyBorder="1" applyAlignment="1">
      <alignment horizontal="right" vertical="center" wrapText="1"/>
    </xf>
    <xf numFmtId="0" fontId="6" fillId="0" borderId="30" xfId="0" applyFont="1" applyBorder="1" applyAlignment="1">
      <alignment horizontal="center" vertical="center" shrinkToFit="1"/>
    </xf>
    <xf numFmtId="3" fontId="6" fillId="0" borderId="30" xfId="0" applyNumberFormat="1" applyFont="1" applyBorder="1" applyAlignment="1">
      <alignment horizontal="right" vertical="center" wrapText="1"/>
    </xf>
    <xf numFmtId="184" fontId="6" fillId="0" borderId="30" xfId="1" applyNumberFormat="1" applyFont="1" applyFill="1" applyBorder="1" applyAlignment="1">
      <alignment horizontal="right" vertical="center" wrapText="1"/>
    </xf>
    <xf numFmtId="0" fontId="6" fillId="0" borderId="9" xfId="0" applyFont="1" applyBorder="1" applyAlignment="1">
      <alignment horizontal="right" vertical="center" wrapText="1" indent="1"/>
    </xf>
    <xf numFmtId="0" fontId="6" fillId="0" borderId="8" xfId="0" applyFont="1" applyBorder="1" applyAlignment="1">
      <alignment horizontal="right" vertical="center" wrapText="1" indent="1"/>
    </xf>
    <xf numFmtId="0" fontId="7" fillId="0" borderId="5" xfId="0" applyFont="1" applyBorder="1" applyAlignment="1">
      <alignment horizontal="center" vertical="center" wrapText="1"/>
    </xf>
    <xf numFmtId="38" fontId="6" fillId="0" borderId="5" xfId="2" applyFont="1" applyFill="1" applyBorder="1" applyAlignment="1">
      <alignment horizontal="right" vertical="center" wrapText="1"/>
    </xf>
    <xf numFmtId="0" fontId="8" fillId="0" borderId="0" xfId="0" applyFont="1" applyAlignment="1">
      <alignment horizontal="center" vertical="center" wrapText="1"/>
    </xf>
    <xf numFmtId="0" fontId="7" fillId="0" borderId="0" xfId="0" applyFont="1" applyAlignment="1">
      <alignment horizontal="center" vertical="center" shrinkToFit="1"/>
    </xf>
    <xf numFmtId="0" fontId="7" fillId="0" borderId="5" xfId="0" applyFont="1" applyBorder="1" applyAlignment="1">
      <alignment horizontal="left" vertical="center" shrinkToFit="1"/>
    </xf>
    <xf numFmtId="0" fontId="7" fillId="0" borderId="5" xfId="0" applyFont="1" applyBorder="1" applyAlignment="1">
      <alignment horizontal="center" vertical="center" shrinkToFit="1"/>
    </xf>
    <xf numFmtId="0" fontId="7" fillId="0" borderId="30" xfId="0" applyFont="1" applyBorder="1" applyAlignment="1">
      <alignment horizontal="center" vertical="center" shrinkToFit="1"/>
    </xf>
    <xf numFmtId="38" fontId="6" fillId="0" borderId="30" xfId="2" applyFont="1" applyFill="1" applyBorder="1" applyAlignment="1">
      <alignment horizontal="right" vertical="center" wrapText="1"/>
    </xf>
    <xf numFmtId="0" fontId="8" fillId="0" borderId="10" xfId="0" applyFont="1" applyBorder="1" applyAlignment="1">
      <alignment vertical="center" wrapText="1"/>
    </xf>
    <xf numFmtId="0" fontId="8" fillId="0" borderId="0" xfId="0" applyFont="1" applyAlignment="1">
      <alignment vertical="center" wrapText="1"/>
    </xf>
    <xf numFmtId="0" fontId="11" fillId="0" borderId="0" xfId="0" applyFont="1" applyAlignment="1">
      <alignment horizontal="center" vertical="center" wrapText="1"/>
    </xf>
    <xf numFmtId="38" fontId="6" fillId="0" borderId="1" xfId="2" applyFont="1" applyFill="1" applyBorder="1">
      <alignment vertical="center"/>
    </xf>
    <xf numFmtId="0" fontId="6" fillId="0" borderId="1" xfId="0" applyFont="1" applyBorder="1" applyAlignment="1">
      <alignment horizontal="center" vertical="center" wrapText="1" shrinkToFit="1"/>
    </xf>
    <xf numFmtId="38" fontId="6" fillId="0" borderId="1" xfId="2" applyFont="1" applyFill="1" applyBorder="1" applyAlignment="1">
      <alignment horizontal="right" vertical="center" wrapText="1"/>
    </xf>
    <xf numFmtId="0" fontId="18" fillId="0" borderId="1" xfId="0" applyFont="1" applyBorder="1">
      <alignment vertical="center"/>
    </xf>
    <xf numFmtId="0" fontId="22" fillId="0" borderId="0" xfId="0" applyFont="1" applyAlignment="1">
      <alignment horizontal="left" vertical="center" wrapText="1" indent="1"/>
    </xf>
    <xf numFmtId="38" fontId="20" fillId="0" borderId="0" xfId="2" applyFont="1" applyFill="1" applyBorder="1" applyAlignment="1">
      <alignment horizontal="right" vertical="center" wrapText="1"/>
    </xf>
    <xf numFmtId="186" fontId="20" fillId="0" borderId="0" xfId="2" applyNumberFormat="1" applyFont="1" applyFill="1" applyBorder="1" applyAlignment="1">
      <alignment horizontal="right" vertical="center"/>
    </xf>
    <xf numFmtId="38" fontId="20" fillId="0" borderId="0" xfId="2" applyFont="1" applyFill="1" applyBorder="1" applyAlignment="1">
      <alignment horizontal="right" vertical="center"/>
    </xf>
    <xf numFmtId="0" fontId="18" fillId="0" borderId="0" xfId="0" applyFont="1">
      <alignment vertical="center"/>
    </xf>
    <xf numFmtId="0" fontId="18" fillId="0" borderId="0" xfId="0" applyFont="1" applyAlignment="1">
      <alignment horizontal="left" vertical="center" shrinkToFit="1"/>
    </xf>
    <xf numFmtId="38" fontId="18" fillId="0" borderId="0" xfId="2" applyFont="1" applyFill="1" applyBorder="1" applyAlignment="1">
      <alignment vertical="center"/>
    </xf>
    <xf numFmtId="0" fontId="18" fillId="0" borderId="0" xfId="0" applyFont="1" applyAlignment="1">
      <alignment horizontal="left" vertical="center"/>
    </xf>
    <xf numFmtId="0" fontId="17" fillId="0" borderId="0" xfId="0" applyFont="1" applyAlignment="1">
      <alignment horizontal="left" vertical="center" shrinkToFit="1"/>
    </xf>
    <xf numFmtId="38" fontId="6" fillId="0" borderId="1" xfId="2" applyFont="1" applyFill="1" applyBorder="1" applyAlignment="1">
      <alignment horizontal="right" vertical="center"/>
    </xf>
    <xf numFmtId="3" fontId="6" fillId="0" borderId="0" xfId="0" applyNumberFormat="1" applyFont="1" applyAlignment="1">
      <alignment horizontal="right" vertical="center"/>
    </xf>
    <xf numFmtId="0" fontId="6" fillId="0" borderId="0" xfId="7" applyFont="1" applyAlignment="1">
      <alignment horizontal="left" vertical="center"/>
    </xf>
    <xf numFmtId="198" fontId="6" fillId="0" borderId="1" xfId="2" applyNumberFormat="1" applyFont="1" applyFill="1" applyBorder="1" applyAlignment="1">
      <alignment horizontal="right" vertical="center" wrapText="1"/>
    </xf>
    <xf numFmtId="3" fontId="6" fillId="0" borderId="1" xfId="0" applyNumberFormat="1" applyFont="1" applyBorder="1" applyAlignment="1">
      <alignment horizontal="right" vertical="center" wrapText="1"/>
    </xf>
    <xf numFmtId="2" fontId="6" fillId="0" borderId="0" xfId="0" applyNumberFormat="1" applyFont="1" applyAlignment="1">
      <alignment horizontal="left" vertical="center"/>
    </xf>
    <xf numFmtId="182" fontId="6" fillId="0" borderId="1" xfId="0" applyNumberFormat="1" applyFont="1" applyBorder="1" applyAlignment="1">
      <alignment horizontal="right" vertical="center" wrapText="1"/>
    </xf>
    <xf numFmtId="0" fontId="6" fillId="0" borderId="7" xfId="0" applyFont="1" applyBorder="1" applyAlignment="1">
      <alignment horizontal="center" vertical="center"/>
    </xf>
    <xf numFmtId="0" fontId="19" fillId="0" borderId="1" xfId="0" applyFont="1" applyBorder="1" applyAlignment="1">
      <alignment horizontal="center" vertical="center"/>
    </xf>
    <xf numFmtId="0" fontId="2" fillId="0" borderId="1" xfId="0" applyFont="1" applyBorder="1" applyAlignment="1">
      <alignment horizontal="center" vertical="center"/>
    </xf>
    <xf numFmtId="38" fontId="7" fillId="0" borderId="5" xfId="0" applyNumberFormat="1" applyFont="1" applyBorder="1">
      <alignment vertical="center"/>
    </xf>
    <xf numFmtId="0" fontId="18" fillId="0" borderId="6" xfId="0" applyFont="1" applyBorder="1">
      <alignment vertical="center"/>
    </xf>
    <xf numFmtId="182" fontId="7" fillId="0" borderId="0" xfId="0" applyNumberFormat="1" applyFont="1" applyAlignment="1">
      <alignment horizontal="center" vertical="center"/>
    </xf>
    <xf numFmtId="0" fontId="8" fillId="0" borderId="6" xfId="0" applyFont="1" applyBorder="1">
      <alignment vertical="center"/>
    </xf>
    <xf numFmtId="0" fontId="19" fillId="0" borderId="6" xfId="0" applyFont="1" applyBorder="1">
      <alignment vertical="center"/>
    </xf>
    <xf numFmtId="0" fontId="8" fillId="0" borderId="1" xfId="0" applyFont="1" applyBorder="1" applyAlignment="1">
      <alignment vertical="center" shrinkToFit="1"/>
    </xf>
    <xf numFmtId="182" fontId="6" fillId="0" borderId="1" xfId="0" applyNumberFormat="1" applyFont="1" applyBorder="1" applyAlignment="1">
      <alignment vertical="center" shrinkToFi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7" fillId="0" borderId="1"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right" vertical="top" wrapText="1"/>
    </xf>
    <xf numFmtId="180" fontId="6" fillId="0" borderId="0" xfId="0" applyNumberFormat="1" applyFont="1" applyAlignment="1">
      <alignment horizontal="right" vertical="center"/>
    </xf>
    <xf numFmtId="0" fontId="20" fillId="3" borderId="0" xfId="0" applyFont="1" applyFill="1">
      <alignment vertical="center"/>
    </xf>
    <xf numFmtId="0" fontId="6" fillId="3" borderId="0" xfId="0" applyFont="1" applyFill="1" applyAlignment="1">
      <alignment horizontal="left" vertical="center"/>
    </xf>
    <xf numFmtId="0" fontId="7" fillId="3" borderId="0" xfId="0" applyFont="1" applyFill="1" applyAlignment="1">
      <alignment horizontal="left" vertical="center"/>
    </xf>
    <xf numFmtId="38" fontId="6" fillId="3" borderId="1" xfId="2" applyFont="1" applyFill="1" applyBorder="1" applyAlignment="1">
      <alignment horizontal="right" vertical="center" wrapText="1"/>
    </xf>
    <xf numFmtId="0" fontId="6" fillId="3" borderId="1" xfId="0" applyFont="1" applyFill="1" applyBorder="1">
      <alignment vertical="center"/>
    </xf>
    <xf numFmtId="0" fontId="18" fillId="0" borderId="0" xfId="0" applyFont="1" applyAlignment="1">
      <alignment horizontal="right" vertical="center"/>
    </xf>
    <xf numFmtId="3" fontId="6" fillId="3" borderId="1" xfId="0" applyNumberFormat="1" applyFont="1" applyFill="1" applyBorder="1" applyAlignment="1">
      <alignment horizontal="right" vertical="center" wrapText="1"/>
    </xf>
    <xf numFmtId="0" fontId="20" fillId="0" borderId="0" xfId="0" applyFont="1" applyAlignment="1">
      <alignment vertical="center" shrinkToFit="1"/>
    </xf>
    <xf numFmtId="38" fontId="6" fillId="3" borderId="1" xfId="2" applyFont="1" applyFill="1" applyBorder="1" applyAlignment="1">
      <alignment vertical="center" shrinkToFit="1"/>
    </xf>
    <xf numFmtId="0" fontId="26" fillId="0" borderId="0" xfId="0" applyFont="1">
      <alignment vertical="center"/>
    </xf>
    <xf numFmtId="38" fontId="6" fillId="0" borderId="2" xfId="2" applyFont="1" applyFill="1" applyBorder="1" applyAlignment="1">
      <alignment horizontal="right" vertical="center" wrapText="1"/>
    </xf>
    <xf numFmtId="0" fontId="6" fillId="0" borderId="10" xfId="0" applyFont="1" applyBorder="1" applyAlignment="1">
      <alignment horizontal="left" vertical="center" wrapText="1"/>
    </xf>
    <xf numFmtId="0" fontId="26" fillId="0" borderId="0" xfId="0" applyFont="1" applyAlignment="1">
      <alignment horizontal="left" vertical="center"/>
    </xf>
    <xf numFmtId="0" fontId="20" fillId="0" borderId="0" xfId="0" applyFont="1" applyAlignment="1">
      <alignment horizontal="left" vertical="center" shrinkToFit="1"/>
    </xf>
    <xf numFmtId="0" fontId="20" fillId="3" borderId="0" xfId="0" applyFont="1" applyFill="1" applyAlignment="1">
      <alignment horizontal="left" vertical="center"/>
    </xf>
    <xf numFmtId="0" fontId="6" fillId="0" borderId="1" xfId="0" applyFont="1" applyBorder="1" applyAlignment="1">
      <alignment horizontal="center" vertical="center" wrapText="1"/>
    </xf>
    <xf numFmtId="2" fontId="6" fillId="0" borderId="1" xfId="0" applyNumberFormat="1" applyFont="1" applyBorder="1" applyAlignment="1">
      <alignment horizontal="right" vertical="center" wrapText="1"/>
    </xf>
    <xf numFmtId="3" fontId="7" fillId="0" borderId="1" xfId="0" applyNumberFormat="1" applyFont="1" applyBorder="1" applyAlignment="1">
      <alignment horizontal="right" vertical="center" wrapText="1"/>
    </xf>
    <xf numFmtId="193" fontId="18" fillId="0" borderId="1" xfId="4" quotePrefix="1" applyNumberFormat="1" applyFont="1" applyBorder="1" applyAlignment="1">
      <alignment horizontal="right" vertical="center"/>
    </xf>
    <xf numFmtId="186" fontId="6" fillId="0" borderId="1" xfId="2" applyNumberFormat="1" applyFont="1" applyFill="1" applyBorder="1" applyAlignment="1">
      <alignment horizontal="right"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shrinkToFi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shrinkToFit="1"/>
    </xf>
    <xf numFmtId="0" fontId="6" fillId="0" borderId="1" xfId="0" applyFont="1" applyBorder="1" applyAlignment="1">
      <alignment horizontal="right" vertical="center" wrapText="1"/>
    </xf>
    <xf numFmtId="3" fontId="6" fillId="0" borderId="1" xfId="2" applyNumberFormat="1" applyFont="1" applyFill="1" applyBorder="1" applyAlignment="1">
      <alignment horizontal="right" vertical="center" wrapText="1"/>
    </xf>
    <xf numFmtId="0" fontId="28" fillId="0" borderId="0" xfId="0" applyFont="1" applyAlignment="1">
      <alignment horizontal="left" vertical="center"/>
    </xf>
    <xf numFmtId="0" fontId="6" fillId="3" borderId="11" xfId="0" applyFont="1" applyFill="1" applyBorder="1" applyAlignment="1">
      <alignment vertical="center" shrinkToFit="1"/>
    </xf>
    <xf numFmtId="0" fontId="6" fillId="0" borderId="1" xfId="0" quotePrefix="1" applyFont="1" applyBorder="1" applyAlignment="1">
      <alignment horizontal="right" vertical="center" wrapText="1"/>
    </xf>
    <xf numFmtId="43" fontId="6" fillId="0" borderId="1" xfId="0" applyNumberFormat="1" applyFont="1" applyBorder="1" applyAlignment="1">
      <alignment horizontal="right" vertical="center" wrapText="1"/>
    </xf>
    <xf numFmtId="0" fontId="8" fillId="0" borderId="34" xfId="0" applyFont="1" applyBorder="1" applyAlignment="1">
      <alignment horizontal="center" vertical="center" wrapText="1"/>
    </xf>
    <xf numFmtId="0" fontId="7" fillId="0" borderId="2" xfId="0" applyFont="1" applyBorder="1" applyAlignment="1">
      <alignment horizontal="left" vertical="center"/>
    </xf>
    <xf numFmtId="3" fontId="7" fillId="0" borderId="2" xfId="0" applyNumberFormat="1" applyFont="1" applyBorder="1" applyAlignment="1">
      <alignment horizontal="right" vertical="center" wrapText="1"/>
    </xf>
    <xf numFmtId="3" fontId="7" fillId="0" borderId="0" xfId="0" applyNumberFormat="1" applyFont="1" applyAlignment="1">
      <alignment horizontal="right" vertical="center" wrapText="1"/>
    </xf>
    <xf numFmtId="191" fontId="6" fillId="0" borderId="1" xfId="0" applyNumberFormat="1" applyFont="1" applyBorder="1" applyAlignment="1">
      <alignment horizontal="right" vertical="center" wrapText="1"/>
    </xf>
    <xf numFmtId="0" fontId="10" fillId="0" borderId="0" xfId="0" applyFont="1" applyAlignment="1">
      <alignment horizontal="center" vertical="center" wrapText="1"/>
    </xf>
    <xf numFmtId="192" fontId="6" fillId="0" borderId="0" xfId="0" applyNumberFormat="1" applyFont="1" applyAlignment="1">
      <alignment horizontal="right" vertical="center" wrapText="1"/>
    </xf>
    <xf numFmtId="38" fontId="7" fillId="0" borderId="0" xfId="2" applyFont="1" applyFill="1" applyAlignment="1">
      <alignment horizontal="left" vertical="center"/>
    </xf>
    <xf numFmtId="0" fontId="6" fillId="0" borderId="0" xfId="3" applyFont="1" applyAlignment="1">
      <alignment vertical="center"/>
    </xf>
    <xf numFmtId="38" fontId="6" fillId="0" borderId="0" xfId="3" applyNumberFormat="1" applyFont="1" applyAlignment="1">
      <alignment vertical="center"/>
    </xf>
    <xf numFmtId="38" fontId="6" fillId="0" borderId="5" xfId="2" applyFont="1" applyFill="1" applyBorder="1" applyAlignment="1">
      <alignment horizontal="left" vertical="center"/>
    </xf>
    <xf numFmtId="0" fontId="6" fillId="0" borderId="5" xfId="3" applyFont="1" applyBorder="1" applyAlignment="1">
      <alignment vertical="center"/>
    </xf>
    <xf numFmtId="0" fontId="6" fillId="0" borderId="5" xfId="3" quotePrefix="1" applyFont="1" applyBorder="1" applyAlignment="1">
      <alignment horizontal="right" vertical="center"/>
    </xf>
    <xf numFmtId="38" fontId="6" fillId="3" borderId="1" xfId="2" applyFont="1" applyFill="1" applyBorder="1" applyAlignment="1">
      <alignment vertical="center" wrapText="1"/>
    </xf>
    <xf numFmtId="0" fontId="7" fillId="3" borderId="1" xfId="0" applyFont="1" applyFill="1" applyBorder="1" applyAlignment="1">
      <alignment horizontal="center" vertical="center" shrinkToFit="1"/>
    </xf>
    <xf numFmtId="0" fontId="7" fillId="3" borderId="6" xfId="0" applyFont="1" applyFill="1" applyBorder="1" applyAlignment="1">
      <alignment horizontal="left" vertical="center" shrinkToFit="1"/>
    </xf>
    <xf numFmtId="0" fontId="6" fillId="3" borderId="1" xfId="0" applyFont="1" applyFill="1" applyBorder="1" applyAlignment="1">
      <alignment horizontal="left" vertical="center" shrinkToFit="1"/>
    </xf>
    <xf numFmtId="0" fontId="6" fillId="3" borderId="1" xfId="0" applyFont="1" applyFill="1" applyBorder="1" applyAlignment="1">
      <alignment vertical="center" shrinkToFit="1"/>
    </xf>
    <xf numFmtId="182" fontId="6" fillId="0" borderId="11" xfId="0" applyNumberFormat="1" applyFont="1" applyBorder="1" applyAlignment="1">
      <alignment horizontal="left" vertical="center" shrinkToFit="1"/>
    </xf>
    <xf numFmtId="0" fontId="6" fillId="3" borderId="6" xfId="0" applyFont="1" applyFill="1" applyBorder="1" applyAlignment="1">
      <alignment vertical="center" shrinkToFit="1"/>
    </xf>
    <xf numFmtId="38" fontId="6" fillId="0" borderId="1" xfId="2" applyFont="1" applyFill="1" applyBorder="1" applyAlignment="1">
      <alignment horizontal="center" vertical="center" wrapText="1"/>
    </xf>
    <xf numFmtId="49" fontId="6" fillId="3" borderId="1" xfId="0" applyNumberFormat="1" applyFont="1" applyFill="1" applyBorder="1" applyAlignment="1">
      <alignment horizontal="right" vertical="center" wrapText="1"/>
    </xf>
    <xf numFmtId="0" fontId="20" fillId="0" borderId="0" xfId="0" applyFont="1" applyAlignment="1">
      <alignment horizontal="right" vertical="center"/>
    </xf>
    <xf numFmtId="0" fontId="6" fillId="3" borderId="1" xfId="0" applyFont="1" applyFill="1" applyBorder="1" applyAlignment="1">
      <alignment horizontal="right" vertical="center" indent="1" shrinkToFit="1"/>
    </xf>
    <xf numFmtId="0" fontId="6" fillId="3" borderId="1" xfId="0" applyFont="1" applyFill="1" applyBorder="1" applyAlignment="1">
      <alignment horizontal="right" vertical="center" wrapText="1" indent="1"/>
    </xf>
    <xf numFmtId="180" fontId="6" fillId="3" borderId="1" xfId="2" applyNumberFormat="1" applyFont="1" applyFill="1" applyBorder="1" applyAlignment="1">
      <alignment horizontal="right" vertical="center" wrapText="1"/>
    </xf>
    <xf numFmtId="181" fontId="6" fillId="3" borderId="1" xfId="0" applyNumberFormat="1" applyFont="1" applyFill="1" applyBorder="1" applyAlignment="1">
      <alignment horizontal="right" vertical="center" wrapText="1"/>
    </xf>
    <xf numFmtId="38" fontId="6" fillId="3" borderId="1" xfId="2" applyFont="1" applyFill="1" applyBorder="1" applyAlignment="1">
      <alignment horizontal="right" vertical="center"/>
    </xf>
    <xf numFmtId="38" fontId="6" fillId="3" borderId="1" xfId="2" applyFont="1" applyFill="1" applyBorder="1">
      <alignment vertical="center"/>
    </xf>
    <xf numFmtId="3" fontId="6" fillId="3" borderId="1" xfId="0" applyNumberFormat="1" applyFont="1" applyFill="1" applyBorder="1" applyAlignment="1">
      <alignment horizontal="right" vertical="center" shrinkToFit="1"/>
    </xf>
    <xf numFmtId="38" fontId="6" fillId="3" borderId="1" xfId="2" applyFont="1" applyFill="1" applyBorder="1" applyAlignment="1">
      <alignment vertical="center"/>
    </xf>
    <xf numFmtId="38" fontId="6" fillId="3" borderId="1" xfId="2" applyFont="1" applyFill="1" applyBorder="1" applyAlignment="1">
      <alignment horizontal="right" vertical="center" shrinkToFit="1"/>
    </xf>
    <xf numFmtId="0" fontId="21" fillId="0" borderId="0" xfId="0" applyFont="1" applyAlignment="1">
      <alignment horizontal="left" vertical="center"/>
    </xf>
    <xf numFmtId="0" fontId="20" fillId="0" borderId="1" xfId="0" applyFont="1" applyBorder="1" applyAlignment="1">
      <alignment horizontal="right" vertical="center" wrapText="1"/>
    </xf>
    <xf numFmtId="3" fontId="20" fillId="0" borderId="1" xfId="0" applyNumberFormat="1" applyFont="1" applyBorder="1" applyAlignment="1">
      <alignment horizontal="right" vertical="center" wrapText="1"/>
    </xf>
    <xf numFmtId="0" fontId="6" fillId="3" borderId="1" xfId="0" applyFont="1" applyFill="1" applyBorder="1" applyAlignment="1">
      <alignment horizontal="right" vertical="center"/>
    </xf>
    <xf numFmtId="38" fontId="6" fillId="3" borderId="1" xfId="0" applyNumberFormat="1" applyFont="1" applyFill="1" applyBorder="1" applyAlignment="1">
      <alignment horizontal="right" vertical="center" wrapText="1"/>
    </xf>
    <xf numFmtId="0" fontId="7" fillId="3" borderId="6" xfId="0" applyFont="1" applyFill="1" applyBorder="1" applyAlignment="1">
      <alignment horizontal="center" vertical="center" shrinkToFit="1"/>
    </xf>
    <xf numFmtId="0" fontId="6" fillId="3" borderId="6" xfId="0" applyFont="1" applyFill="1" applyBorder="1" applyAlignment="1">
      <alignment horizontal="left" vertical="center" shrinkToFit="1"/>
    </xf>
    <xf numFmtId="0" fontId="6" fillId="3" borderId="2" xfId="0" applyFont="1" applyFill="1" applyBorder="1" applyAlignment="1">
      <alignment horizontal="left" vertical="center" shrinkToFit="1"/>
    </xf>
    <xf numFmtId="0" fontId="6" fillId="3" borderId="6"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3" borderId="2"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6" fillId="3" borderId="2" xfId="0" applyFont="1" applyFill="1" applyBorder="1" applyAlignment="1">
      <alignment vertical="center" shrinkToFit="1"/>
    </xf>
    <xf numFmtId="0" fontId="6" fillId="0" borderId="1" xfId="5" applyFont="1" applyBorder="1" applyAlignment="1">
      <alignment horizontal="right" vertical="center" shrinkToFit="1"/>
    </xf>
    <xf numFmtId="181" fontId="6" fillId="0" borderId="1" xfId="5" applyNumberFormat="1" applyFont="1" applyBorder="1" applyAlignment="1">
      <alignment horizontal="right" vertical="center" shrinkToFit="1"/>
    </xf>
    <xf numFmtId="0" fontId="6" fillId="0" borderId="1" xfId="5" quotePrefix="1" applyFont="1" applyBorder="1" applyAlignment="1">
      <alignment horizontal="right" vertical="center" shrinkToFit="1"/>
    </xf>
    <xf numFmtId="194" fontId="6" fillId="0" borderId="1" xfId="5" applyNumberFormat="1" applyFont="1" applyBorder="1" applyAlignment="1">
      <alignment horizontal="right" vertical="center" shrinkToFit="1"/>
    </xf>
    <xf numFmtId="195" fontId="6" fillId="0" borderId="1" xfId="2" applyNumberFormat="1" applyFont="1" applyFill="1" applyBorder="1" applyAlignment="1">
      <alignment horizontal="right" vertical="center" shrinkToFit="1"/>
    </xf>
    <xf numFmtId="3" fontId="20" fillId="3" borderId="1" xfId="0" applyNumberFormat="1" applyFont="1" applyFill="1" applyBorder="1" applyAlignment="1">
      <alignment horizontal="right" vertical="center" wrapText="1"/>
    </xf>
    <xf numFmtId="0" fontId="6" fillId="3" borderId="1" xfId="0" applyFont="1" applyFill="1" applyBorder="1" applyAlignment="1">
      <alignment horizontal="right" vertical="center" wrapText="1"/>
    </xf>
    <xf numFmtId="184" fontId="6" fillId="0" borderId="1" xfId="8" applyNumberFormat="1" applyFont="1" applyFill="1" applyBorder="1" applyAlignment="1">
      <alignment horizontal="right" vertical="center" wrapText="1"/>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3" borderId="1" xfId="0" applyFont="1" applyFill="1" applyBorder="1" applyAlignment="1">
      <alignment horizontal="center" vertical="center" wrapText="1"/>
    </xf>
    <xf numFmtId="180" fontId="6"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7" fillId="0" borderId="0" xfId="0" applyFont="1" applyAlignment="1">
      <alignment horizontal="center" vertical="center" wrapText="1"/>
    </xf>
    <xf numFmtId="0" fontId="6" fillId="0" borderId="1" xfId="0" applyFont="1" applyBorder="1" applyAlignment="1">
      <alignment horizontal="left" vertical="center" wrapText="1"/>
    </xf>
    <xf numFmtId="0" fontId="18" fillId="0" borderId="30" xfId="0" applyFont="1" applyBorder="1" applyAlignment="1">
      <alignment horizontal="center" vertical="center" wrapText="1"/>
    </xf>
    <xf numFmtId="0" fontId="18" fillId="0" borderId="6" xfId="0" applyFont="1" applyBorder="1" applyAlignment="1">
      <alignment horizontal="center" vertical="center" shrinkToFit="1"/>
    </xf>
    <xf numFmtId="0" fontId="6" fillId="0" borderId="6" xfId="0" applyFont="1" applyBorder="1">
      <alignment vertical="center"/>
    </xf>
    <xf numFmtId="0" fontId="6" fillId="0" borderId="1" xfId="0" applyFont="1" applyBorder="1" applyAlignment="1">
      <alignment horizontal="left"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xf>
    <xf numFmtId="0" fontId="8" fillId="0" borderId="6" xfId="0" applyFont="1" applyBorder="1" applyAlignment="1">
      <alignment horizontal="center" vertical="center" wrapText="1"/>
    </xf>
    <xf numFmtId="0" fontId="6" fillId="3" borderId="0" xfId="0" applyFont="1" applyFill="1">
      <alignment vertical="center"/>
    </xf>
    <xf numFmtId="0" fontId="0" fillId="3" borderId="0" xfId="0" applyFill="1">
      <alignment vertical="center"/>
    </xf>
    <xf numFmtId="0" fontId="6" fillId="3" borderId="0" xfId="0" applyFont="1" applyFill="1" applyAlignment="1">
      <alignment horizontal="right" vertical="center"/>
    </xf>
    <xf numFmtId="0" fontId="6" fillId="0" borderId="8" xfId="5" applyFont="1" applyBorder="1" applyAlignment="1">
      <alignment horizontal="center" vertical="center" shrinkToFit="1"/>
    </xf>
    <xf numFmtId="176" fontId="6" fillId="0" borderId="8" xfId="5" applyNumberFormat="1" applyFont="1" applyBorder="1" applyAlignment="1">
      <alignment horizontal="center" vertical="center" shrinkToFit="1"/>
    </xf>
    <xf numFmtId="0" fontId="6" fillId="0" borderId="7" xfId="5" applyFont="1" applyBorder="1" applyAlignment="1">
      <alignment horizontal="center" vertical="center" shrinkToFit="1"/>
    </xf>
    <xf numFmtId="176" fontId="6" fillId="0" borderId="7" xfId="5" applyNumberFormat="1" applyFont="1" applyBorder="1" applyAlignment="1">
      <alignment horizontal="center" vertical="center" shrinkToFit="1"/>
    </xf>
    <xf numFmtId="176" fontId="6" fillId="0" borderId="9" xfId="5" applyNumberFormat="1" applyFont="1" applyBorder="1" applyAlignment="1">
      <alignment horizontal="center" vertical="center" shrinkToFit="1"/>
    </xf>
    <xf numFmtId="0" fontId="6" fillId="3" borderId="1" xfId="5" applyFont="1" applyFill="1" applyBorder="1" applyAlignment="1">
      <alignment horizontal="right" vertical="center" shrinkToFit="1"/>
    </xf>
    <xf numFmtId="181" fontId="6" fillId="3" borderId="1" xfId="5" applyNumberFormat="1" applyFont="1" applyFill="1" applyBorder="1" applyAlignment="1">
      <alignment horizontal="right" vertical="center" shrinkToFit="1"/>
    </xf>
    <xf numFmtId="0" fontId="6" fillId="3" borderId="1" xfId="5" quotePrefix="1" applyFont="1" applyFill="1" applyBorder="1" applyAlignment="1">
      <alignment horizontal="right" vertical="center" shrinkToFit="1"/>
    </xf>
    <xf numFmtId="194" fontId="6" fillId="3" borderId="1" xfId="5" applyNumberFormat="1" applyFont="1" applyFill="1" applyBorder="1" applyAlignment="1">
      <alignment horizontal="right" vertical="center" shrinkToFit="1"/>
    </xf>
    <xf numFmtId="195" fontId="6" fillId="3" borderId="1" xfId="2" applyNumberFormat="1" applyFont="1" applyFill="1" applyBorder="1" applyAlignment="1">
      <alignment horizontal="right" vertical="center" shrinkToFit="1"/>
    </xf>
    <xf numFmtId="0" fontId="6" fillId="0" borderId="0" xfId="5" applyFont="1" applyAlignment="1">
      <alignment horizontal="right" vertical="center" shrinkToFit="1"/>
    </xf>
    <xf numFmtId="177" fontId="6" fillId="0" borderId="0" xfId="5" applyNumberFormat="1" applyFont="1" applyAlignment="1">
      <alignment vertical="center"/>
    </xf>
    <xf numFmtId="178" fontId="6" fillId="0" borderId="0" xfId="5" applyNumberFormat="1" applyFont="1" applyAlignment="1">
      <alignment vertical="center"/>
    </xf>
    <xf numFmtId="179" fontId="6" fillId="0" borderId="0" xfId="5" applyNumberFormat="1" applyFont="1" applyAlignment="1">
      <alignment vertical="center"/>
    </xf>
    <xf numFmtId="177" fontId="7" fillId="0" borderId="0" xfId="5" applyNumberFormat="1" applyFont="1" applyAlignment="1">
      <alignment vertical="center"/>
    </xf>
    <xf numFmtId="38" fontId="6" fillId="0" borderId="5" xfId="2" applyFont="1" applyBorder="1" applyAlignment="1">
      <alignment vertical="center"/>
    </xf>
    <xf numFmtId="182" fontId="0" fillId="0" borderId="0" xfId="0" applyNumberFormat="1">
      <alignment vertical="center"/>
    </xf>
    <xf numFmtId="0" fontId="8" fillId="0" borderId="0" xfId="5" applyFont="1" applyAlignment="1">
      <alignment horizontal="left" vertical="center"/>
    </xf>
    <xf numFmtId="0" fontId="8" fillId="0" borderId="0" xfId="5" applyFont="1" applyAlignment="1">
      <alignment vertical="center"/>
    </xf>
    <xf numFmtId="183" fontId="6" fillId="0" borderId="0" xfId="5" applyNumberFormat="1" applyFont="1" applyAlignment="1">
      <alignment horizontal="right" vertical="center"/>
    </xf>
    <xf numFmtId="182" fontId="6" fillId="0" borderId="0" xfId="5" applyNumberFormat="1" applyFont="1" applyAlignment="1">
      <alignment horizontal="right" vertical="center"/>
    </xf>
    <xf numFmtId="183" fontId="8" fillId="0" borderId="0" xfId="5" applyNumberFormat="1" applyFont="1" applyAlignment="1">
      <alignment horizontal="right" vertical="center"/>
    </xf>
    <xf numFmtId="183" fontId="8" fillId="0" borderId="0" xfId="5" applyNumberFormat="1" applyFont="1" applyAlignment="1">
      <alignment vertical="center"/>
    </xf>
    <xf numFmtId="183" fontId="6" fillId="0" borderId="0" xfId="5" applyNumberFormat="1" applyFont="1" applyAlignment="1">
      <alignment vertical="center"/>
    </xf>
    <xf numFmtId="38" fontId="20" fillId="0" borderId="1" xfId="2" applyFont="1" applyFill="1" applyBorder="1" applyAlignment="1">
      <alignment horizontal="right" vertical="center" wrapText="1"/>
    </xf>
    <xf numFmtId="3" fontId="20" fillId="0" borderId="0" xfId="0" applyNumberFormat="1" applyFont="1" applyAlignment="1">
      <alignment horizontal="right" vertical="center" wrapText="1"/>
    </xf>
    <xf numFmtId="38" fontId="20" fillId="3" borderId="1" xfId="2" applyFont="1" applyFill="1" applyBorder="1" applyAlignment="1">
      <alignment horizontal="right" vertical="center" wrapText="1"/>
    </xf>
    <xf numFmtId="182" fontId="6" fillId="0" borderId="0" xfId="0" applyNumberFormat="1" applyFont="1" applyAlignment="1">
      <alignment horizontal="left" vertical="center" shrinkToFit="1"/>
    </xf>
    <xf numFmtId="184" fontId="6" fillId="0" borderId="0" xfId="1" applyNumberFormat="1" applyFont="1" applyFill="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center" vertical="center" shrinkToFit="1"/>
    </xf>
    <xf numFmtId="38" fontId="20" fillId="3" borderId="1" xfId="2" applyFont="1" applyFill="1" applyBorder="1" applyAlignment="1">
      <alignment vertical="center" wrapText="1"/>
    </xf>
    <xf numFmtId="0" fontId="20" fillId="0" borderId="0" xfId="3" applyFont="1" applyAlignment="1">
      <alignment vertical="center"/>
    </xf>
    <xf numFmtId="38" fontId="20" fillId="0" borderId="0" xfId="3" applyNumberFormat="1" applyFont="1" applyAlignment="1">
      <alignment vertical="center"/>
    </xf>
    <xf numFmtId="0" fontId="20" fillId="0" borderId="0" xfId="3" applyFont="1" applyAlignment="1">
      <alignment horizontal="right" vertical="center"/>
    </xf>
    <xf numFmtId="0" fontId="22" fillId="0" borderId="0" xfId="3" applyFont="1" applyAlignment="1">
      <alignment vertical="center"/>
    </xf>
    <xf numFmtId="0" fontId="20" fillId="3" borderId="6" xfId="0" applyFont="1" applyFill="1" applyBorder="1" applyAlignment="1">
      <alignment horizontal="left" vertical="center" shrinkToFit="1"/>
    </xf>
    <xf numFmtId="0" fontId="6" fillId="3" borderId="1" xfId="5" applyFont="1" applyFill="1" applyBorder="1" applyAlignment="1">
      <alignment horizontal="center" vertical="center" shrinkToFit="1"/>
    </xf>
    <xf numFmtId="0" fontId="18"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6" fillId="3" borderId="1" xfId="0" applyFont="1" applyFill="1" applyBorder="1" applyAlignment="1">
      <alignment horizontal="center" vertical="center"/>
    </xf>
    <xf numFmtId="0" fontId="20" fillId="3" borderId="1" xfId="0" applyFont="1" applyFill="1" applyBorder="1" applyAlignment="1">
      <alignment horizontal="right" vertical="center" wrapText="1"/>
    </xf>
    <xf numFmtId="0" fontId="20" fillId="3" borderId="1" xfId="0" applyFont="1" applyFill="1" applyBorder="1" applyAlignment="1">
      <alignment horizontal="center" vertical="center" wrapText="1"/>
    </xf>
    <xf numFmtId="4" fontId="6" fillId="0" borderId="1" xfId="0" applyNumberFormat="1" applyFont="1" applyBorder="1" applyAlignment="1">
      <alignment horizontal="right" vertical="center" shrinkToFit="1"/>
    </xf>
    <xf numFmtId="0" fontId="6" fillId="0" borderId="1" xfId="5" applyFont="1" applyBorder="1" applyAlignment="1">
      <alignment horizontal="center" vertical="center" shrinkToFit="1"/>
    </xf>
    <xf numFmtId="200" fontId="6" fillId="0" borderId="1" xfId="0" applyNumberFormat="1" applyFont="1" applyBorder="1" applyAlignment="1">
      <alignment horizontal="right" vertical="center" wrapText="1"/>
    </xf>
    <xf numFmtId="0" fontId="6" fillId="0" borderId="1" xfId="0" applyFont="1" applyBorder="1" applyAlignment="1">
      <alignment horizontal="left" vertical="center" wrapText="1" indent="1"/>
    </xf>
    <xf numFmtId="182" fontId="6" fillId="0" borderId="1" xfId="2" applyNumberFormat="1" applyFont="1" applyFill="1" applyBorder="1" applyAlignment="1">
      <alignment horizontal="right" vertical="center"/>
    </xf>
    <xf numFmtId="183" fontId="6" fillId="0" borderId="1" xfId="2" applyNumberFormat="1" applyFont="1" applyFill="1" applyBorder="1" applyAlignment="1">
      <alignment horizontal="right" vertical="center"/>
    </xf>
    <xf numFmtId="0" fontId="8" fillId="0" borderId="1" xfId="0" applyFont="1" applyBorder="1" applyAlignment="1">
      <alignment horizontal="left" vertical="center" wrapText="1" indent="1"/>
    </xf>
    <xf numFmtId="0" fontId="6" fillId="0" borderId="1" xfId="0" applyFont="1" applyBorder="1" applyAlignment="1">
      <alignment horizontal="left" vertical="center" indent="1" shrinkToFit="1"/>
    </xf>
    <xf numFmtId="0" fontId="2" fillId="0" borderId="1" xfId="0" applyFont="1" applyBorder="1" applyAlignment="1">
      <alignment horizontal="left" vertical="center" wrapText="1" inden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vertical="center" wrapText="1"/>
    </xf>
    <xf numFmtId="3" fontId="6" fillId="3" borderId="6" xfId="0" applyNumberFormat="1" applyFont="1" applyFill="1" applyBorder="1" applyAlignment="1">
      <alignment horizontal="right" vertical="center" wrapText="1"/>
    </xf>
    <xf numFmtId="0" fontId="6" fillId="0" borderId="16" xfId="0" applyFont="1" applyBorder="1" applyAlignment="1">
      <alignment horizontal="center" vertical="center" wrapText="1"/>
    </xf>
    <xf numFmtId="0" fontId="6" fillId="0" borderId="6" xfId="0" applyFont="1" applyBorder="1" applyAlignment="1">
      <alignment horizontal="left" vertical="center" shrinkToFit="1"/>
    </xf>
    <xf numFmtId="0" fontId="6" fillId="0" borderId="6" xfId="0" applyFont="1" applyBorder="1" applyAlignment="1">
      <alignment horizontal="left" vertical="center" wrapText="1"/>
    </xf>
    <xf numFmtId="0" fontId="6" fillId="0" borderId="11" xfId="0" applyFont="1" applyBorder="1" applyAlignment="1">
      <alignment vertical="center" shrinkToFit="1"/>
    </xf>
    <xf numFmtId="0" fontId="6" fillId="0" borderId="1" xfId="0" applyFont="1" applyBorder="1" applyAlignment="1">
      <alignment vertical="center" shrinkToFit="1"/>
    </xf>
    <xf numFmtId="182" fontId="6" fillId="3" borderId="1" xfId="5" applyNumberFormat="1" applyFont="1" applyFill="1" applyBorder="1" applyAlignment="1">
      <alignment horizontal="right" vertical="center"/>
    </xf>
    <xf numFmtId="0" fontId="6" fillId="0" borderId="16" xfId="0" applyFont="1" applyBorder="1" applyAlignment="1">
      <alignment vertical="center" wrapText="1"/>
    </xf>
    <xf numFmtId="0" fontId="6" fillId="0" borderId="8" xfId="0" applyFont="1" applyBorder="1" applyAlignment="1">
      <alignment vertical="center" wrapText="1"/>
    </xf>
    <xf numFmtId="0" fontId="11" fillId="0" borderId="0" xfId="0" applyFont="1" applyAlignment="1">
      <alignment horizontal="center" vertical="center" shrinkToFit="1"/>
    </xf>
    <xf numFmtId="38" fontId="6" fillId="0" borderId="0" xfId="0" applyNumberFormat="1" applyFont="1" applyAlignment="1">
      <alignment horizontal="right" vertical="center" wrapText="1" shrinkToFit="1"/>
    </xf>
    <xf numFmtId="182" fontId="6" fillId="0" borderId="0" xfId="0" applyNumberFormat="1" applyFont="1" applyAlignment="1">
      <alignment horizontal="right" vertical="center" wrapText="1" shrinkToFit="1"/>
    </xf>
    <xf numFmtId="0" fontId="6" fillId="0" borderId="0" xfId="0" applyFont="1" applyAlignment="1">
      <alignment horizontal="right" vertical="center" wrapText="1" shrinkToFit="1"/>
    </xf>
    <xf numFmtId="0" fontId="6" fillId="0" borderId="15" xfId="0" applyFont="1" applyBorder="1" applyAlignment="1">
      <alignment vertical="center" wrapText="1"/>
    </xf>
    <xf numFmtId="0" fontId="8" fillId="0" borderId="1" xfId="0" applyFont="1" applyBorder="1" applyAlignment="1">
      <alignment vertical="center" wrapText="1"/>
    </xf>
    <xf numFmtId="0" fontId="6" fillId="0" borderId="7" xfId="0" applyFont="1" applyBorder="1" applyAlignment="1">
      <alignment horizontal="left" vertical="center" wrapText="1"/>
    </xf>
    <xf numFmtId="181" fontId="6" fillId="0" borderId="7" xfId="0" applyNumberFormat="1" applyFont="1" applyBorder="1" applyAlignment="1">
      <alignment horizontal="left" vertical="center" wrapText="1"/>
    </xf>
    <xf numFmtId="181" fontId="6" fillId="0" borderId="8" xfId="0" applyNumberFormat="1" applyFont="1" applyBorder="1" applyAlignment="1">
      <alignment horizontal="left" vertical="center" wrapText="1"/>
    </xf>
    <xf numFmtId="0" fontId="6" fillId="0" borderId="8"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wrapText="1"/>
    </xf>
    <xf numFmtId="0" fontId="2" fillId="0" borderId="9" xfId="0" applyFont="1" applyBorder="1" applyAlignment="1">
      <alignment horizontal="center" vertical="center" wrapText="1"/>
    </xf>
    <xf numFmtId="0" fontId="6" fillId="0" borderId="9" xfId="0" applyFont="1" applyBorder="1" applyAlignment="1">
      <alignment horizontal="left" vertical="center"/>
    </xf>
    <xf numFmtId="188" fontId="6" fillId="3" borderId="1" xfId="0" applyNumberFormat="1" applyFont="1" applyFill="1" applyBorder="1" applyAlignment="1">
      <alignment horizontal="right" vertical="center"/>
    </xf>
    <xf numFmtId="38" fontId="6" fillId="0" borderId="0" xfId="0" applyNumberFormat="1" applyFont="1" applyAlignment="1">
      <alignment horizontal="right" vertical="center" wrapText="1"/>
    </xf>
    <xf numFmtId="38" fontId="6" fillId="0" borderId="0" xfId="0" applyNumberFormat="1" applyFont="1" applyAlignment="1">
      <alignment vertical="center" wrapText="1"/>
    </xf>
    <xf numFmtId="38" fontId="6" fillId="0" borderId="0" xfId="0" applyNumberFormat="1" applyFont="1" applyAlignment="1">
      <alignment horizontal="right" vertical="center"/>
    </xf>
    <xf numFmtId="38" fontId="6" fillId="0" borderId="8" xfId="0" applyNumberFormat="1" applyFont="1" applyBorder="1" applyAlignment="1">
      <alignment horizontal="center" vertical="center" wrapText="1"/>
    </xf>
    <xf numFmtId="38" fontId="6" fillId="0" borderId="16" xfId="0" applyNumberFormat="1" applyFont="1" applyBorder="1" applyAlignment="1">
      <alignment horizontal="center" vertical="center" wrapText="1"/>
    </xf>
    <xf numFmtId="38" fontId="6" fillId="0" borderId="1" xfId="0" applyNumberFormat="1" applyFont="1" applyBorder="1" applyAlignment="1">
      <alignment horizontal="center" vertical="center" wrapText="1"/>
    </xf>
    <xf numFmtId="199" fontId="6" fillId="3" borderId="1" xfId="0" applyNumberFormat="1" applyFont="1" applyFill="1" applyBorder="1" applyAlignment="1">
      <alignment horizontal="right" vertical="center" wrapText="1"/>
    </xf>
    <xf numFmtId="0" fontId="8" fillId="0" borderId="1" xfId="0" applyFont="1" applyBorder="1">
      <alignment vertical="center"/>
    </xf>
    <xf numFmtId="0" fontId="7" fillId="0" borderId="2" xfId="0" applyFont="1" applyBorder="1" applyAlignment="1">
      <alignment horizontal="right" vertical="center" wrapText="1"/>
    </xf>
    <xf numFmtId="182" fontId="6" fillId="0" borderId="1" xfId="3" applyNumberFormat="1" applyFont="1" applyBorder="1" applyAlignment="1">
      <alignment vertical="center"/>
    </xf>
    <xf numFmtId="182" fontId="6" fillId="0" borderId="6" xfId="3" applyNumberFormat="1" applyFont="1" applyBorder="1" applyAlignment="1">
      <alignment vertical="center"/>
    </xf>
    <xf numFmtId="182" fontId="6" fillId="0" borderId="12" xfId="3" applyNumberFormat="1" applyFont="1" applyBorder="1" applyAlignment="1">
      <alignment vertical="center"/>
    </xf>
    <xf numFmtId="185" fontId="6" fillId="0" borderId="1" xfId="3" applyNumberFormat="1" applyFont="1" applyBorder="1" applyAlignment="1">
      <alignment vertical="center"/>
    </xf>
    <xf numFmtId="185" fontId="6" fillId="0" borderId="13" xfId="3" applyNumberFormat="1" applyFont="1" applyBorder="1" applyAlignment="1">
      <alignment vertical="center"/>
    </xf>
    <xf numFmtId="185" fontId="6" fillId="0" borderId="11" xfId="3" applyNumberFormat="1" applyFont="1" applyBorder="1" applyAlignment="1">
      <alignment vertical="center"/>
    </xf>
    <xf numFmtId="182" fontId="6" fillId="0" borderId="14" xfId="3" applyNumberFormat="1" applyFont="1" applyBorder="1" applyAlignment="1">
      <alignment vertical="center"/>
    </xf>
    <xf numFmtId="187" fontId="8" fillId="0" borderId="8" xfId="3" applyNumberFormat="1" applyFont="1" applyBorder="1" applyAlignment="1">
      <alignment horizontal="center" vertical="center"/>
    </xf>
    <xf numFmtId="187" fontId="8" fillId="0" borderId="11" xfId="3" applyNumberFormat="1" applyFont="1" applyBorder="1" applyAlignment="1">
      <alignment horizontal="center" vertical="center"/>
    </xf>
    <xf numFmtId="0" fontId="6" fillId="0" borderId="11" xfId="0" applyFont="1" applyBorder="1" applyAlignment="1">
      <alignment horizontal="left" vertical="center" shrinkToFit="1"/>
    </xf>
    <xf numFmtId="0" fontId="6" fillId="0" borderId="1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9" xfId="0" applyFont="1" applyBorder="1" applyAlignment="1">
      <alignment horizontal="center" vertical="center"/>
    </xf>
    <xf numFmtId="0" fontId="2" fillId="0" borderId="11" xfId="0" applyFont="1" applyBorder="1" applyAlignment="1">
      <alignment vertical="center" shrinkToFit="1"/>
    </xf>
    <xf numFmtId="0" fontId="6" fillId="0" borderId="2" xfId="0" applyFont="1" applyBorder="1" applyAlignment="1">
      <alignment vertical="center" shrinkToFit="1"/>
    </xf>
    <xf numFmtId="3" fontId="6" fillId="0" borderId="1" xfId="0" applyNumberFormat="1" applyFont="1" applyBorder="1" applyAlignment="1">
      <alignment horizontal="center" vertical="center" wrapText="1"/>
    </xf>
    <xf numFmtId="191" fontId="8" fillId="0" borderId="1" xfId="0" applyNumberFormat="1" applyFont="1" applyBorder="1" applyAlignment="1">
      <alignment horizontal="right" vertical="center" wrapText="1"/>
    </xf>
    <xf numFmtId="182" fontId="6" fillId="3" borderId="11" xfId="3" applyNumberFormat="1" applyFont="1" applyFill="1" applyBorder="1" applyAlignment="1">
      <alignment vertical="center"/>
    </xf>
    <xf numFmtId="182" fontId="6" fillId="0" borderId="11" xfId="3" applyNumberFormat="1" applyFont="1" applyBorder="1" applyAlignment="1">
      <alignment vertical="center"/>
    </xf>
    <xf numFmtId="0" fontId="6" fillId="0" borderId="8" xfId="0" applyFont="1" applyBorder="1" applyAlignment="1">
      <alignment horizontal="center" vertical="center" shrinkToFit="1"/>
    </xf>
    <xf numFmtId="0" fontId="6" fillId="0" borderId="8" xfId="0" applyFont="1" applyBorder="1" applyAlignment="1">
      <alignment horizontal="center" vertical="center"/>
    </xf>
    <xf numFmtId="0" fontId="7"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8" fillId="0" borderId="11" xfId="0" applyFont="1" applyBorder="1" applyAlignment="1">
      <alignment vertical="center" shrinkToFit="1"/>
    </xf>
    <xf numFmtId="0" fontId="6" fillId="0" borderId="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 xfId="0" applyFont="1" applyBorder="1" applyAlignment="1">
      <alignment vertical="center" shrinkToFit="1"/>
    </xf>
    <xf numFmtId="0" fontId="8" fillId="0" borderId="8" xfId="0" applyFont="1" applyBorder="1" applyAlignment="1">
      <alignment horizontal="center" vertical="center" wrapText="1"/>
    </xf>
    <xf numFmtId="0" fontId="6" fillId="0" borderId="1" xfId="0" applyFont="1" applyBorder="1" applyAlignment="1">
      <alignment horizontal="center" vertical="top" wrapText="1"/>
    </xf>
    <xf numFmtId="0" fontId="7"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18" fillId="0" borderId="1" xfId="0" applyFont="1" applyBorder="1" applyAlignment="1">
      <alignment horizontal="center" vertical="center" shrinkToFit="1"/>
    </xf>
    <xf numFmtId="0" fontId="8" fillId="0" borderId="1" xfId="0" applyFont="1" applyBorder="1" applyAlignment="1">
      <alignment horizontal="center" vertical="center" wrapText="1" shrinkToFit="1"/>
    </xf>
    <xf numFmtId="0" fontId="2" fillId="0" borderId="1" xfId="0" applyFont="1" applyBorder="1" applyAlignment="1">
      <alignment horizontal="center" vertical="center" wrapText="1" shrinkToFit="1"/>
    </xf>
    <xf numFmtId="182" fontId="6" fillId="0" borderId="1" xfId="5" applyNumberFormat="1" applyFont="1" applyBorder="1" applyAlignment="1">
      <alignment horizontal="right" vertical="center"/>
    </xf>
    <xf numFmtId="38" fontId="6" fillId="0" borderId="1" xfId="0" applyNumberFormat="1" applyFont="1" applyBorder="1">
      <alignment vertical="center"/>
    </xf>
    <xf numFmtId="188" fontId="6" fillId="0" borderId="1" xfId="0" applyNumberFormat="1" applyFont="1" applyBorder="1" applyAlignment="1">
      <alignment horizontal="right" vertical="center" wrapText="1"/>
    </xf>
    <xf numFmtId="0" fontId="6" fillId="0" borderId="1" xfId="0" applyFont="1" applyBorder="1" applyAlignment="1">
      <alignment horizontal="right" vertical="center" indent="1"/>
    </xf>
    <xf numFmtId="0" fontId="6" fillId="0" borderId="1" xfId="0" applyFont="1" applyBorder="1" applyAlignment="1">
      <alignment vertical="center" wrapText="1"/>
    </xf>
    <xf numFmtId="0" fontId="16" fillId="0" borderId="0" xfId="0" applyFont="1" applyAlignment="1">
      <alignment horizontal="center" vertical="center"/>
    </xf>
    <xf numFmtId="181" fontId="6" fillId="0" borderId="1" xfId="0" applyNumberFormat="1" applyFont="1" applyBorder="1" applyAlignment="1">
      <alignment horizontal="right" vertical="top" wrapText="1"/>
    </xf>
    <xf numFmtId="38" fontId="6" fillId="0" borderId="0" xfId="2" applyFont="1" applyFill="1" applyBorder="1" applyAlignment="1">
      <alignment horizontal="center" vertical="center" wrapText="1"/>
    </xf>
    <xf numFmtId="38" fontId="6" fillId="0" borderId="0" xfId="2" applyFont="1" applyFill="1" applyBorder="1" applyAlignment="1">
      <alignment horizontal="right" vertical="center" shrinkToFit="1"/>
    </xf>
    <xf numFmtId="188" fontId="6" fillId="0" borderId="0" xfId="0" applyNumberFormat="1" applyFont="1" applyAlignment="1">
      <alignment horizontal="right" vertical="center" wrapText="1"/>
    </xf>
    <xf numFmtId="0" fontId="7" fillId="0" borderId="0" xfId="7" applyFont="1" applyAlignment="1">
      <alignment horizontal="left" vertical="center"/>
    </xf>
    <xf numFmtId="0" fontId="6" fillId="0" borderId="1" xfId="7" applyFont="1" applyBorder="1" applyAlignment="1">
      <alignment horizontal="center" vertical="center" wrapText="1"/>
    </xf>
    <xf numFmtId="0" fontId="8" fillId="0" borderId="0" xfId="7" applyFont="1" applyAlignment="1">
      <alignment horizontal="left" vertical="center"/>
    </xf>
    <xf numFmtId="0" fontId="0" fillId="0" borderId="0" xfId="7" applyFont="1">
      <alignment vertical="center"/>
    </xf>
    <xf numFmtId="0" fontId="6" fillId="0" borderId="0" xfId="7" applyFont="1" applyAlignment="1">
      <alignment horizontal="right" vertic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3" fontId="6" fillId="0" borderId="5" xfId="0" applyNumberFormat="1" applyFont="1" applyBorder="1" applyAlignment="1">
      <alignment horizontal="right" vertical="center" wrapText="1"/>
    </xf>
    <xf numFmtId="0" fontId="6" fillId="0" borderId="5" xfId="0" applyFont="1" applyBorder="1" applyAlignment="1">
      <alignment horizontal="right" vertical="center" wrapText="1"/>
    </xf>
    <xf numFmtId="0" fontId="6" fillId="0" borderId="10" xfId="0" applyFont="1" applyBorder="1" applyAlignment="1">
      <alignment vertical="center" wrapText="1"/>
    </xf>
    <xf numFmtId="0" fontId="8" fillId="0" borderId="7" xfId="0" applyFont="1" applyBorder="1" applyAlignment="1">
      <alignment horizontal="center" vertical="center" wrapText="1"/>
    </xf>
    <xf numFmtId="3" fontId="6" fillId="0" borderId="6" xfId="0" applyNumberFormat="1" applyFont="1" applyBorder="1" applyAlignment="1">
      <alignment horizontal="right" vertical="center"/>
    </xf>
    <xf numFmtId="3" fontId="6" fillId="0" borderId="0" xfId="0" applyNumberFormat="1" applyFont="1" applyAlignment="1">
      <alignment horizontal="left" vertical="center" wrapText="1"/>
    </xf>
    <xf numFmtId="0" fontId="8" fillId="0" borderId="0" xfId="0" applyFont="1" applyAlignment="1">
      <alignment horizontal="left"/>
    </xf>
    <xf numFmtId="0" fontId="8" fillId="0" borderId="0" xfId="0" applyFont="1" applyAlignment="1">
      <alignment horizontal="left" vertical="top"/>
    </xf>
    <xf numFmtId="3" fontId="6" fillId="0" borderId="0" xfId="0" applyNumberFormat="1" applyFont="1" applyAlignment="1">
      <alignment horizontal="right" vertical="center" shrinkToFit="1"/>
    </xf>
    <xf numFmtId="38" fontId="18" fillId="0" borderId="0" xfId="2" applyFont="1" applyFill="1" applyBorder="1" applyAlignment="1">
      <alignment horizontal="right" vertical="center"/>
    </xf>
    <xf numFmtId="38" fontId="18" fillId="0" borderId="0" xfId="0" applyNumberFormat="1" applyFont="1">
      <alignment vertical="center"/>
    </xf>
    <xf numFmtId="38" fontId="18" fillId="0" borderId="0" xfId="2" applyFont="1" applyFill="1" applyBorder="1" applyAlignment="1">
      <alignment horizontal="center" vertical="center"/>
    </xf>
    <xf numFmtId="0" fontId="8" fillId="0" borderId="8" xfId="0" applyFont="1" applyBorder="1" applyAlignment="1">
      <alignment horizontal="center" vertical="center" shrinkToFit="1"/>
    </xf>
    <xf numFmtId="192" fontId="6" fillId="0" borderId="30" xfId="0" applyNumberFormat="1" applyFont="1" applyBorder="1" applyAlignment="1">
      <alignment horizontal="right" vertical="center" wrapText="1"/>
    </xf>
    <xf numFmtId="192" fontId="6" fillId="0" borderId="0" xfId="0" applyNumberFormat="1" applyFont="1" applyAlignment="1">
      <alignment horizontal="center" vertical="center" wrapText="1"/>
    </xf>
    <xf numFmtId="1" fontId="6" fillId="0" borderId="1" xfId="0" applyNumberFormat="1" applyFont="1" applyBorder="1" applyAlignment="1">
      <alignment horizontal="right" vertical="center" wrapText="1"/>
    </xf>
    <xf numFmtId="180" fontId="6" fillId="0" borderId="1" xfId="0" applyNumberFormat="1" applyFont="1" applyBorder="1" applyAlignment="1">
      <alignment horizontal="right" vertical="center" wrapText="1"/>
    </xf>
    <xf numFmtId="196" fontId="6" fillId="0" borderId="1" xfId="0" applyNumberFormat="1" applyFont="1" applyBorder="1" applyAlignment="1">
      <alignment horizontal="right" vertical="center" wrapText="1"/>
    </xf>
    <xf numFmtId="0" fontId="6" fillId="0" borderId="0" xfId="0" applyFont="1" applyAlignment="1">
      <alignment vertical="top" wrapText="1"/>
    </xf>
    <xf numFmtId="0" fontId="2" fillId="0" borderId="1" xfId="0" applyFont="1" applyBorder="1" applyAlignment="1">
      <alignment horizontal="center" vertical="center" wrapText="1"/>
    </xf>
    <xf numFmtId="182" fontId="6" fillId="0" borderId="1" xfId="0" applyNumberFormat="1" applyFont="1" applyBorder="1" applyAlignment="1">
      <alignment vertical="center" wrapText="1"/>
    </xf>
    <xf numFmtId="182" fontId="6" fillId="0" borderId="1" xfId="0" applyNumberFormat="1" applyFont="1" applyBorder="1" applyAlignment="1">
      <alignment horizontal="right" vertical="center" wrapText="1" shrinkToFit="1"/>
    </xf>
    <xf numFmtId="0" fontId="6" fillId="0" borderId="0" xfId="0" applyFont="1" applyAlignment="1">
      <alignment horizontal="left" vertical="center" indent="15"/>
    </xf>
    <xf numFmtId="182" fontId="6" fillId="0" borderId="6" xfId="0" applyNumberFormat="1" applyFont="1" applyBorder="1" applyAlignment="1">
      <alignment vertical="center" wrapText="1"/>
    </xf>
    <xf numFmtId="0" fontId="6" fillId="0" borderId="0" xfId="0" applyFont="1" applyAlignment="1">
      <alignment horizontal="center" vertical="top" wrapText="1"/>
    </xf>
    <xf numFmtId="182" fontId="6" fillId="0" borderId="0" xfId="0" applyNumberFormat="1" applyFont="1" applyAlignment="1">
      <alignment vertical="center" wrapText="1"/>
    </xf>
    <xf numFmtId="182" fontId="6" fillId="0" borderId="6" xfId="0" applyNumberFormat="1" applyFont="1" applyBorder="1" applyAlignment="1">
      <alignment horizontal="right" vertical="center" wrapText="1" shrinkToFit="1"/>
    </xf>
    <xf numFmtId="0" fontId="6" fillId="0" borderId="1" xfId="0" applyFont="1" applyBorder="1" applyAlignment="1">
      <alignment horizontal="distributed" vertical="center" wrapText="1" indent="1"/>
    </xf>
    <xf numFmtId="0" fontId="6" fillId="0" borderId="2" xfId="0" applyFont="1" applyBorder="1" applyAlignment="1">
      <alignment horizontal="left" vertical="center" shrinkToFit="1"/>
    </xf>
    <xf numFmtId="0" fontId="7" fillId="0" borderId="6" xfId="0" applyFont="1" applyBorder="1" applyAlignment="1">
      <alignment horizontal="center" vertical="center" shrinkToFit="1"/>
    </xf>
    <xf numFmtId="0" fontId="7" fillId="0" borderId="2" xfId="0" applyFont="1" applyBorder="1" applyAlignment="1">
      <alignment vertical="center" shrinkToFit="1"/>
    </xf>
    <xf numFmtId="0" fontId="7" fillId="0" borderId="11" xfId="0" applyFont="1" applyBorder="1" applyAlignment="1">
      <alignment vertical="center" shrinkToFit="1"/>
    </xf>
    <xf numFmtId="0" fontId="7" fillId="0" borderId="2" xfId="0" applyFont="1" applyBorder="1" applyAlignment="1">
      <alignment horizontal="center" vertical="center" shrinkToFit="1"/>
    </xf>
    <xf numFmtId="0" fontId="7" fillId="0" borderId="11" xfId="0" applyFont="1" applyBorder="1" applyAlignment="1">
      <alignment horizontal="center" vertical="center" shrinkToFit="1"/>
    </xf>
    <xf numFmtId="0" fontId="6" fillId="3" borderId="9" xfId="0" applyFont="1" applyFill="1" applyBorder="1" applyAlignment="1">
      <alignment horizontal="center" vertical="center" wrapText="1"/>
    </xf>
    <xf numFmtId="1" fontId="6" fillId="3" borderId="1" xfId="0" applyNumberFormat="1" applyFont="1" applyFill="1" applyBorder="1" applyAlignment="1">
      <alignment horizontal="right" vertical="center" wrapText="1"/>
    </xf>
    <xf numFmtId="180" fontId="6" fillId="3" borderId="1" xfId="0" applyNumberFormat="1" applyFont="1" applyFill="1" applyBorder="1" applyAlignment="1">
      <alignment horizontal="right" vertical="center" wrapText="1"/>
    </xf>
    <xf numFmtId="191" fontId="6" fillId="3" borderId="1" xfId="0" applyNumberFormat="1" applyFont="1" applyFill="1" applyBorder="1" applyAlignment="1">
      <alignment horizontal="right" vertical="center" wrapText="1"/>
    </xf>
    <xf numFmtId="0" fontId="8" fillId="3" borderId="8" xfId="0" applyFont="1" applyFill="1" applyBorder="1" applyAlignment="1">
      <alignment horizontal="center" vertical="center" wrapText="1"/>
    </xf>
    <xf numFmtId="186" fontId="6" fillId="3" borderId="1" xfId="2" applyNumberFormat="1" applyFont="1" applyFill="1" applyBorder="1" applyAlignment="1">
      <alignment horizontal="right" vertical="center" wrapText="1"/>
    </xf>
    <xf numFmtId="196" fontId="6" fillId="3" borderId="1" xfId="0" applyNumberFormat="1" applyFont="1" applyFill="1" applyBorder="1" applyAlignment="1">
      <alignment horizontal="right" vertical="center" wrapText="1"/>
    </xf>
    <xf numFmtId="190" fontId="6" fillId="3" borderId="1" xfId="0" applyNumberFormat="1" applyFont="1" applyFill="1" applyBorder="1" applyAlignment="1">
      <alignment horizontal="right" vertical="center" shrinkToFit="1"/>
    </xf>
    <xf numFmtId="0" fontId="6" fillId="3" borderId="1" xfId="0" applyFont="1" applyFill="1" applyBorder="1" applyAlignment="1">
      <alignment horizontal="right" vertical="center" shrinkToFit="1"/>
    </xf>
    <xf numFmtId="38" fontId="6" fillId="3" borderId="1" xfId="2" applyFont="1" applyFill="1" applyBorder="1" applyAlignment="1">
      <alignment horizontal="center" vertical="center" wrapText="1"/>
    </xf>
    <xf numFmtId="184" fontId="6" fillId="3" borderId="1" xfId="8" applyNumberFormat="1" applyFont="1" applyFill="1" applyBorder="1" applyAlignment="1">
      <alignment horizontal="right" vertical="center" wrapText="1"/>
    </xf>
    <xf numFmtId="0" fontId="8" fillId="0" borderId="1" xfId="0" applyFont="1" applyBorder="1" applyAlignment="1">
      <alignment horizontal="right" vertical="center" wrapText="1"/>
    </xf>
    <xf numFmtId="191" fontId="18"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0" fontId="2" fillId="0" borderId="1" xfId="0" applyFont="1" applyBorder="1" applyAlignment="1">
      <alignment horizontal="center" vertical="center" shrinkToFit="1"/>
    </xf>
    <xf numFmtId="0" fontId="7" fillId="0" borderId="6" xfId="0" applyFont="1" applyBorder="1" applyAlignment="1">
      <alignment horizontal="left" vertical="center" shrinkToFit="1"/>
    </xf>
    <xf numFmtId="0" fontId="6" fillId="0" borderId="1" xfId="6" applyFont="1" applyBorder="1" applyAlignment="1" applyProtection="1">
      <alignment horizontal="left" vertical="center" shrinkToFit="1"/>
      <protection locked="0"/>
    </xf>
    <xf numFmtId="0" fontId="6" fillId="0" borderId="6" xfId="6" applyFont="1" applyBorder="1" applyAlignment="1" applyProtection="1">
      <alignment horizontal="left" vertical="center" shrinkToFit="1"/>
      <protection locked="0"/>
    </xf>
    <xf numFmtId="0" fontId="7" fillId="0" borderId="6" xfId="0" applyFont="1" applyBorder="1" applyAlignment="1">
      <alignment vertical="center" shrinkToFit="1"/>
    </xf>
    <xf numFmtId="38" fontId="20" fillId="0" borderId="1" xfId="2" applyFont="1" applyFill="1" applyBorder="1" applyAlignment="1">
      <alignment horizontal="right" vertical="center"/>
    </xf>
    <xf numFmtId="38" fontId="20" fillId="0" borderId="1" xfId="2" applyFont="1" applyFill="1" applyBorder="1" applyAlignment="1">
      <alignment vertical="center"/>
    </xf>
    <xf numFmtId="0" fontId="24" fillId="0" borderId="0" xfId="0" applyFont="1" applyAlignment="1">
      <alignment horizontal="right" vertical="center"/>
    </xf>
    <xf numFmtId="197" fontId="6" fillId="0" borderId="1" xfId="0" applyNumberFormat="1" applyFont="1" applyBorder="1" applyAlignment="1">
      <alignment horizontal="right" vertical="center" shrinkToFit="1"/>
    </xf>
    <xf numFmtId="199" fontId="6" fillId="0" borderId="1" xfId="0" applyNumberFormat="1" applyFont="1" applyBorder="1" applyAlignment="1">
      <alignment vertical="center" wrapText="1" shrinkToFit="1"/>
    </xf>
    <xf numFmtId="49" fontId="6" fillId="0" borderId="1" xfId="0" applyNumberFormat="1" applyFont="1" applyBorder="1" applyAlignment="1">
      <alignment horizontal="right" vertical="center" wrapText="1"/>
    </xf>
    <xf numFmtId="2" fontId="6" fillId="0" borderId="1" xfId="0" applyNumberFormat="1" applyFont="1" applyBorder="1">
      <alignment vertical="center"/>
    </xf>
    <xf numFmtId="190" fontId="6" fillId="0" borderId="1" xfId="0" applyNumberFormat="1" applyFont="1" applyBorder="1" applyAlignment="1">
      <alignment horizontal="right" vertical="center" shrinkToFit="1"/>
    </xf>
    <xf numFmtId="38" fontId="6" fillId="0" borderId="1" xfId="2" applyFont="1" applyBorder="1" applyAlignment="1">
      <alignment horizontal="right" vertical="center" wrapText="1"/>
    </xf>
    <xf numFmtId="182" fontId="6" fillId="3" borderId="1" xfId="0" applyNumberFormat="1" applyFont="1" applyFill="1" applyBorder="1" applyAlignment="1">
      <alignment horizontal="right" vertical="center" wrapText="1"/>
    </xf>
    <xf numFmtId="182" fontId="6" fillId="0" borderId="16" xfId="0" applyNumberFormat="1" applyFont="1" applyBorder="1" applyAlignment="1">
      <alignment horizontal="right" vertical="center"/>
    </xf>
    <xf numFmtId="182" fontId="6" fillId="0" borderId="35" xfId="0" applyNumberFormat="1" applyFont="1" applyBorder="1" applyAlignment="1">
      <alignment horizontal="right" vertical="center"/>
    </xf>
    <xf numFmtId="0" fontId="6" fillId="0" borderId="5" xfId="0" applyFont="1" applyBorder="1" applyAlignment="1">
      <alignment horizontal="right" vertical="center"/>
    </xf>
    <xf numFmtId="38" fontId="6" fillId="0" borderId="8" xfId="0" applyNumberFormat="1" applyFont="1" applyBorder="1" applyAlignment="1">
      <alignment horizontal="right" vertical="center" wrapText="1"/>
    </xf>
    <xf numFmtId="182" fontId="6" fillId="0" borderId="8" xfId="0" applyNumberFormat="1" applyFont="1" applyBorder="1" applyAlignment="1">
      <alignment horizontal="right" vertical="center" wrapText="1"/>
    </xf>
    <xf numFmtId="188" fontId="6" fillId="0" borderId="0" xfId="0" applyNumberFormat="1" applyFont="1" applyAlignment="1">
      <alignment vertical="center" wrapText="1"/>
    </xf>
    <xf numFmtId="184" fontId="6" fillId="0" borderId="0" xfId="8" applyNumberFormat="1" applyFont="1" applyFill="1" applyBorder="1" applyAlignment="1">
      <alignment horizontal="right" vertical="center" wrapText="1"/>
    </xf>
    <xf numFmtId="3" fontId="6" fillId="0" borderId="6" xfId="0" applyNumberFormat="1" applyFont="1" applyBorder="1" applyAlignment="1">
      <alignment horizontal="right" vertical="center" wrapText="1"/>
    </xf>
    <xf numFmtId="0" fontId="21" fillId="0" borderId="6" xfId="0" applyFont="1" applyBorder="1" applyAlignment="1">
      <alignment horizontal="left" vertical="center" shrinkToFit="1"/>
    </xf>
    <xf numFmtId="0" fontId="20" fillId="3" borderId="1" xfId="0" applyFont="1" applyFill="1" applyBorder="1" applyAlignment="1">
      <alignment horizontal="left" vertical="center" wrapText="1"/>
    </xf>
    <xf numFmtId="0" fontId="20" fillId="3" borderId="1" xfId="0" applyFont="1" applyFill="1" applyBorder="1" applyAlignment="1">
      <alignment vertical="center" shrinkToFit="1"/>
    </xf>
    <xf numFmtId="0" fontId="20" fillId="0" borderId="1" xfId="6" applyFont="1" applyBorder="1" applyAlignment="1" applyProtection="1">
      <alignment horizontal="left" vertical="center" shrinkToFit="1"/>
      <protection locked="0"/>
    </xf>
    <xf numFmtId="0" fontId="7" fillId="0" borderId="1" xfId="6" applyFont="1" applyBorder="1" applyAlignment="1" applyProtection="1">
      <alignment horizontal="left" vertical="center" shrinkToFit="1"/>
      <protection locked="0"/>
    </xf>
    <xf numFmtId="0" fontId="26" fillId="3" borderId="1" xfId="0" applyFont="1" applyFill="1" applyBorder="1" applyAlignment="1">
      <alignment horizontal="left" vertical="center" wrapText="1"/>
    </xf>
    <xf numFmtId="0" fontId="26" fillId="3" borderId="1" xfId="0" applyFont="1" applyFill="1" applyBorder="1" applyAlignment="1">
      <alignment vertical="center" shrinkToFit="1"/>
    </xf>
    <xf numFmtId="0" fontId="6" fillId="0" borderId="6" xfId="0" applyFont="1" applyBorder="1" applyAlignment="1">
      <alignment horizontal="right" vertical="center"/>
    </xf>
    <xf numFmtId="0" fontId="6" fillId="0" borderId="11" xfId="0" applyFont="1" applyBorder="1" applyAlignment="1">
      <alignment horizontal="right" vertical="center"/>
    </xf>
    <xf numFmtId="3" fontId="6" fillId="0" borderId="11" xfId="0" applyNumberFormat="1" applyFont="1" applyBorder="1" applyAlignment="1">
      <alignment horizontal="right" vertical="center" wrapText="1"/>
    </xf>
    <xf numFmtId="38" fontId="6" fillId="0" borderId="6" xfId="2" applyFont="1" applyFill="1" applyBorder="1" applyAlignment="1">
      <alignment horizontal="right" vertical="center" wrapText="1"/>
    </xf>
    <xf numFmtId="0" fontId="6" fillId="0" borderId="6" xfId="0" applyFont="1" applyBorder="1" applyAlignment="1">
      <alignment horizontal="right" vertical="center" wrapText="1"/>
    </xf>
    <xf numFmtId="0" fontId="6" fillId="0" borderId="11" xfId="0" applyFont="1" applyBorder="1" applyAlignment="1">
      <alignment horizontal="right" vertical="center" wrapText="1"/>
    </xf>
    <xf numFmtId="1" fontId="6" fillId="0" borderId="1" xfId="0" applyNumberFormat="1" applyFont="1" applyBorder="1">
      <alignment vertical="center"/>
    </xf>
    <xf numFmtId="183" fontId="6" fillId="0" borderId="1" xfId="5" applyNumberFormat="1" applyFont="1" applyBorder="1" applyAlignment="1">
      <alignment horizontal="right" vertical="center"/>
    </xf>
    <xf numFmtId="183" fontId="6" fillId="0" borderId="1" xfId="5" quotePrefix="1" applyNumberFormat="1" applyFont="1" applyBorder="1" applyAlignment="1">
      <alignment horizontal="right" vertical="center"/>
    </xf>
    <xf numFmtId="198" fontId="6" fillId="0" borderId="1" xfId="0" applyNumberFormat="1" applyFont="1" applyBorder="1" applyAlignment="1">
      <alignment horizontal="right" vertical="center"/>
    </xf>
    <xf numFmtId="38" fontId="6" fillId="0" borderId="1" xfId="0" applyNumberFormat="1" applyFont="1" applyBorder="1" applyAlignment="1">
      <alignment horizontal="right" vertical="center"/>
    </xf>
    <xf numFmtId="182" fontId="6" fillId="0" borderId="1" xfId="0" applyNumberFormat="1" applyFont="1" applyBorder="1">
      <alignment vertical="center"/>
    </xf>
    <xf numFmtId="38" fontId="6" fillId="0" borderId="1" xfId="2" applyFont="1" applyFill="1" applyBorder="1" applyAlignment="1">
      <alignment horizontal="center" vertical="center"/>
    </xf>
    <xf numFmtId="188" fontId="6" fillId="0" borderId="6" xfId="0" applyNumberFormat="1" applyFont="1" applyBorder="1" applyAlignment="1">
      <alignment horizontal="right" vertical="center" wrapText="1"/>
    </xf>
    <xf numFmtId="188" fontId="6" fillId="0" borderId="0" xfId="2" applyNumberFormat="1" applyFont="1" applyFill="1" applyBorder="1" applyAlignment="1">
      <alignment horizontal="right" vertical="center" wrapText="1"/>
    </xf>
    <xf numFmtId="0" fontId="6" fillId="3" borderId="1" xfId="0" applyFont="1" applyFill="1" applyBorder="1" applyAlignment="1">
      <alignment horizontal="right" vertical="center" indent="1"/>
    </xf>
    <xf numFmtId="38" fontId="6" fillId="0" borderId="6" xfId="2" applyFont="1" applyFill="1" applyBorder="1" applyAlignment="1">
      <alignment vertical="center"/>
    </xf>
    <xf numFmtId="38" fontId="6" fillId="0" borderId="11" xfId="2" applyFont="1" applyFill="1" applyBorder="1" applyAlignment="1">
      <alignment vertical="center"/>
    </xf>
    <xf numFmtId="3" fontId="6" fillId="0" borderId="1" xfId="0" applyNumberFormat="1" applyFont="1" applyBorder="1" applyAlignment="1">
      <alignment vertical="center" wrapText="1"/>
    </xf>
    <xf numFmtId="189" fontId="6" fillId="0" borderId="1" xfId="0" applyNumberFormat="1" applyFont="1" applyBorder="1" applyAlignment="1">
      <alignment vertical="center" wrapText="1"/>
    </xf>
    <xf numFmtId="189" fontId="6" fillId="0" borderId="6" xfId="0" applyNumberFormat="1" applyFont="1" applyBorder="1" applyAlignment="1">
      <alignment vertical="center" wrapText="1"/>
    </xf>
    <xf numFmtId="181" fontId="6" fillId="0" borderId="1" xfId="0" applyNumberFormat="1" applyFont="1" applyBorder="1" applyAlignment="1">
      <alignment vertical="center" wrapText="1"/>
    </xf>
    <xf numFmtId="181" fontId="6" fillId="0" borderId="6" xfId="0" applyNumberFormat="1" applyFont="1" applyBorder="1" applyAlignment="1">
      <alignment vertical="center" wrapText="1"/>
    </xf>
    <xf numFmtId="201" fontId="6" fillId="0" borderId="1" xfId="0" applyNumberFormat="1" applyFont="1" applyBorder="1" applyAlignment="1">
      <alignment vertical="center" wrapText="1"/>
    </xf>
    <xf numFmtId="189" fontId="6" fillId="0" borderId="6" xfId="0" applyNumberFormat="1" applyFont="1" applyBorder="1">
      <alignment vertical="center"/>
    </xf>
    <xf numFmtId="0" fontId="0" fillId="0" borderId="33" xfId="0" applyBorder="1">
      <alignment vertical="center"/>
    </xf>
    <xf numFmtId="0" fontId="0" fillId="0" borderId="0" xfId="0" applyAlignment="1"/>
    <xf numFmtId="3" fontId="6" fillId="0" borderId="2" xfId="0" applyNumberFormat="1" applyFont="1" applyBorder="1" applyAlignment="1">
      <alignment horizontal="right" vertical="center" wrapText="1"/>
    </xf>
    <xf numFmtId="38" fontId="0" fillId="0" borderId="0" xfId="0" applyNumberFormat="1">
      <alignment vertical="center"/>
    </xf>
    <xf numFmtId="0" fontId="6" fillId="0" borderId="11"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34" xfId="0" applyFont="1" applyBorder="1" applyAlignment="1">
      <alignment horizontal="right" vertical="center" wrapText="1"/>
    </xf>
    <xf numFmtId="192" fontId="6" fillId="0" borderId="1" xfId="0" applyNumberFormat="1" applyFont="1" applyBorder="1" applyAlignment="1">
      <alignment horizontal="right" vertical="center" wrapText="1"/>
    </xf>
    <xf numFmtId="192" fontId="6" fillId="0" borderId="1" xfId="0" quotePrefix="1" applyNumberFormat="1" applyFont="1" applyBorder="1" applyAlignment="1">
      <alignment horizontal="right" vertical="center" wrapText="1"/>
    </xf>
    <xf numFmtId="0" fontId="6" fillId="0" borderId="11" xfId="0" applyFont="1" applyBorder="1" applyAlignment="1">
      <alignment horizontal="right" vertical="center" shrinkToFit="1"/>
    </xf>
    <xf numFmtId="0" fontId="6" fillId="0" borderId="2" xfId="0" applyFont="1" applyBorder="1">
      <alignment vertical="center"/>
    </xf>
    <xf numFmtId="0" fontId="6" fillId="0" borderId="6" xfId="0" applyFont="1" applyBorder="1" applyAlignment="1">
      <alignment horizontal="left" vertical="center"/>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6" fillId="0" borderId="1" xfId="0" applyFont="1" applyBorder="1" applyAlignment="1">
      <alignment horizontal="distributed" vertical="center" justifyLastLine="1"/>
    </xf>
    <xf numFmtId="0" fontId="6" fillId="0" borderId="7" xfId="0" applyFont="1" applyBorder="1">
      <alignment vertical="center"/>
    </xf>
    <xf numFmtId="49" fontId="6" fillId="0" borderId="11" xfId="0" applyNumberFormat="1" applyFont="1" applyBorder="1" applyAlignment="1">
      <alignment horizontal="right" vertical="center" shrinkToFit="1"/>
    </xf>
    <xf numFmtId="4" fontId="6" fillId="0" borderId="11" xfId="0" applyNumberFormat="1" applyFont="1" applyBorder="1" applyAlignment="1">
      <alignment horizontal="right" vertical="center" shrinkToFit="1"/>
    </xf>
    <xf numFmtId="0" fontId="6" fillId="0" borderId="15" xfId="0" applyFont="1" applyBorder="1" applyAlignment="1">
      <alignment horizontal="right" vertical="center" shrinkToFit="1"/>
    </xf>
    <xf numFmtId="0" fontId="6" fillId="0" borderId="16" xfId="0" applyFont="1" applyBorder="1">
      <alignment vertical="center"/>
    </xf>
    <xf numFmtId="0" fontId="6" fillId="0" borderId="15" xfId="0" applyFont="1" applyBorder="1">
      <alignment vertical="center"/>
    </xf>
    <xf numFmtId="0" fontId="6" fillId="0" borderId="25" xfId="0" applyFont="1" applyBorder="1">
      <alignment vertical="center"/>
    </xf>
    <xf numFmtId="0" fontId="6" fillId="0" borderId="5" xfId="0" applyFont="1" applyBorder="1" applyAlignment="1">
      <alignment vertical="center" shrinkToFit="1"/>
    </xf>
    <xf numFmtId="0" fontId="6" fillId="0" borderId="26" xfId="0" applyFont="1" applyBorder="1" applyAlignment="1">
      <alignment horizontal="right" vertical="center" shrinkToFit="1"/>
    </xf>
    <xf numFmtId="0" fontId="6" fillId="0" borderId="5" xfId="0" applyFont="1" applyBorder="1">
      <alignment vertical="center"/>
    </xf>
    <xf numFmtId="0" fontId="6" fillId="0" borderId="26" xfId="0" applyFont="1" applyBorder="1">
      <alignment vertical="center"/>
    </xf>
    <xf numFmtId="38" fontId="6" fillId="0" borderId="11" xfId="2" applyFont="1" applyFill="1" applyBorder="1" applyAlignment="1">
      <alignment horizontal="right" vertical="center" shrinkToFit="1"/>
    </xf>
    <xf numFmtId="0" fontId="6" fillId="0" borderId="7" xfId="0" applyFont="1" applyBorder="1" applyAlignment="1">
      <alignment horizontal="right" vertical="center" shrinkToFit="1"/>
    </xf>
    <xf numFmtId="0" fontId="13" fillId="0" borderId="10" xfId="0" applyFont="1" applyBorder="1" applyAlignment="1">
      <alignment horizontal="left" vertical="center"/>
    </xf>
    <xf numFmtId="0" fontId="6" fillId="0" borderId="1" xfId="0" applyFont="1" applyBorder="1" applyAlignment="1">
      <alignment horizontal="left" vertical="center" justifyLastLine="1"/>
    </xf>
    <xf numFmtId="0" fontId="6" fillId="0" borderId="32" xfId="0" applyFont="1" applyBorder="1" applyAlignment="1">
      <alignment horizontal="right" vertical="center" shrinkToFit="1"/>
    </xf>
    <xf numFmtId="0" fontId="6" fillId="0" borderId="7" xfId="0" applyFont="1" applyBorder="1" applyAlignment="1">
      <alignment horizontal="left" vertical="center" shrinkToFit="1"/>
    </xf>
    <xf numFmtId="0" fontId="6" fillId="0" borderId="9" xfId="0" applyFont="1" applyBorder="1" applyAlignment="1">
      <alignment horizontal="left" vertical="center" shrinkToFit="1"/>
    </xf>
    <xf numFmtId="0" fontId="7" fillId="0" borderId="7" xfId="0" applyFont="1" applyBorder="1">
      <alignment vertical="center"/>
    </xf>
    <xf numFmtId="0" fontId="6" fillId="0" borderId="26" xfId="0" applyFont="1" applyBorder="1" applyAlignment="1">
      <alignment vertical="center" shrinkToFit="1"/>
    </xf>
    <xf numFmtId="0" fontId="7" fillId="0" borderId="5" xfId="0" applyFont="1" applyBorder="1">
      <alignment vertical="center"/>
    </xf>
    <xf numFmtId="0" fontId="6" fillId="0" borderId="1" xfId="0" applyFont="1" applyBorder="1" applyAlignment="1">
      <alignment horizontal="center" vertical="center" justifyLastLine="1"/>
    </xf>
    <xf numFmtId="0" fontId="6" fillId="0" borderId="8" xfId="0" applyFont="1" applyBorder="1" applyAlignment="1">
      <alignment vertical="center" justifyLastLine="1"/>
    </xf>
    <xf numFmtId="0" fontId="7" fillId="0" borderId="7" xfId="0" applyFont="1" applyBorder="1" applyAlignment="1">
      <alignment vertical="center" justifyLastLine="1"/>
    </xf>
    <xf numFmtId="0" fontId="8" fillId="0" borderId="6" xfId="0" applyFont="1" applyBorder="1" applyAlignment="1">
      <alignment horizontal="left" vertical="center"/>
    </xf>
    <xf numFmtId="0" fontId="6" fillId="0" borderId="7" xfId="0" applyFont="1" applyBorder="1" applyAlignment="1">
      <alignment vertical="center" justifyLastLine="1"/>
    </xf>
    <xf numFmtId="0" fontId="7" fillId="0" borderId="9" xfId="0" applyFont="1" applyBorder="1">
      <alignment vertical="center"/>
    </xf>
    <xf numFmtId="0" fontId="7" fillId="0" borderId="7" xfId="0" applyFont="1" applyBorder="1" applyAlignment="1">
      <alignment vertical="center" shrinkToFit="1"/>
    </xf>
    <xf numFmtId="0" fontId="6" fillId="0" borderId="11" xfId="0" applyFont="1" applyBorder="1" applyAlignment="1">
      <alignment horizontal="left" vertical="center"/>
    </xf>
    <xf numFmtId="0" fontId="6" fillId="0" borderId="11" xfId="0" applyFont="1" applyBorder="1" applyAlignment="1">
      <alignment horizontal="left" vertical="center" justifyLastLine="1"/>
    </xf>
    <xf numFmtId="0" fontId="13" fillId="0" borderId="7" xfId="0" applyFont="1" applyBorder="1">
      <alignment vertical="center"/>
    </xf>
    <xf numFmtId="0" fontId="7" fillId="0" borderId="9" xfId="0" applyFont="1" applyBorder="1" applyAlignment="1">
      <alignment vertical="center" justifyLastLine="1"/>
    </xf>
    <xf numFmtId="0" fontId="6" fillId="0" borderId="16" xfId="0" applyFont="1" applyBorder="1" applyAlignment="1">
      <alignment horizontal="center" vertical="center" justifyLastLine="1"/>
    </xf>
    <xf numFmtId="0" fontId="6" fillId="0" borderId="9" xfId="0" applyFont="1" applyBorder="1" applyAlignment="1">
      <alignment horizontal="center" vertical="top"/>
    </xf>
    <xf numFmtId="38" fontId="8" fillId="0" borderId="0" xfId="2" applyFont="1" applyFill="1" applyAlignment="1">
      <alignment horizontal="left" vertical="center"/>
    </xf>
    <xf numFmtId="0" fontId="6" fillId="0" borderId="0" xfId="3" applyFont="1" applyAlignment="1">
      <alignment horizontal="right" vertical="center"/>
    </xf>
    <xf numFmtId="0" fontId="6" fillId="0" borderId="0" xfId="3" applyFont="1" applyAlignment="1">
      <alignment vertical="center" wrapText="1"/>
    </xf>
    <xf numFmtId="0" fontId="7" fillId="0" borderId="0" xfId="3" applyFont="1" applyAlignment="1">
      <alignment vertical="center"/>
    </xf>
    <xf numFmtId="0" fontId="6" fillId="0" borderId="1" xfId="3" applyFont="1" applyBorder="1" applyAlignment="1">
      <alignment horizontal="centerContinuous" vertical="center"/>
    </xf>
    <xf numFmtId="38" fontId="6" fillId="0" borderId="1" xfId="3" applyNumberFormat="1" applyFont="1" applyBorder="1" applyAlignment="1">
      <alignment horizontal="centerContinuous" vertical="center"/>
    </xf>
    <xf numFmtId="0" fontId="6" fillId="0" borderId="1" xfId="3" applyFont="1" applyBorder="1" applyAlignment="1">
      <alignment horizontal="center" vertical="center"/>
    </xf>
    <xf numFmtId="0" fontId="6" fillId="0" borderId="6" xfId="3" applyFont="1" applyBorder="1" applyAlignment="1">
      <alignment horizontal="center" vertical="center"/>
    </xf>
    <xf numFmtId="0" fontId="6" fillId="0" borderId="12" xfId="3" applyFont="1" applyBorder="1" applyAlignment="1">
      <alignment horizontal="center" vertical="center"/>
    </xf>
    <xf numFmtId="0" fontId="6" fillId="0" borderId="13" xfId="3" applyFont="1" applyBorder="1" applyAlignment="1">
      <alignment horizontal="center" vertical="center"/>
    </xf>
    <xf numFmtId="0" fontId="6" fillId="0" borderId="11" xfId="3" applyFont="1" applyBorder="1" applyAlignment="1">
      <alignment horizontal="center" vertical="center"/>
    </xf>
    <xf numFmtId="0" fontId="6" fillId="0" borderId="14" xfId="3" applyFont="1" applyBorder="1" applyAlignment="1">
      <alignment horizontal="center" vertical="center"/>
    </xf>
    <xf numFmtId="38" fontId="6" fillId="0" borderId="11" xfId="3" applyNumberFormat="1" applyFont="1" applyBorder="1" applyAlignment="1">
      <alignment horizontal="center" vertical="center" wrapText="1"/>
    </xf>
    <xf numFmtId="187" fontId="6" fillId="0" borderId="15" xfId="3" applyNumberFormat="1" applyFont="1" applyBorder="1" applyAlignment="1">
      <alignment horizontal="center" vertical="center"/>
    </xf>
    <xf numFmtId="182" fontId="6" fillId="0" borderId="8" xfId="3" applyNumberFormat="1" applyFont="1" applyBorder="1" applyAlignment="1">
      <alignment vertical="center"/>
    </xf>
    <xf numFmtId="182" fontId="6" fillId="0" borderId="16" xfId="3" applyNumberFormat="1" applyFont="1" applyBorder="1" applyAlignment="1">
      <alignment vertical="center"/>
    </xf>
    <xf numFmtId="182" fontId="6" fillId="0" borderId="17" xfId="3" applyNumberFormat="1" applyFont="1" applyBorder="1" applyAlignment="1">
      <alignment vertical="center"/>
    </xf>
    <xf numFmtId="185" fontId="6" fillId="0" borderId="8" xfId="3" applyNumberFormat="1" applyFont="1" applyBorder="1" applyAlignment="1">
      <alignment vertical="center"/>
    </xf>
    <xf numFmtId="185" fontId="6" fillId="0" borderId="18" xfId="3" applyNumberFormat="1" applyFont="1" applyBorder="1" applyAlignment="1">
      <alignment vertical="center"/>
    </xf>
    <xf numFmtId="185" fontId="6" fillId="0" borderId="15" xfId="3" applyNumberFormat="1" applyFont="1" applyBorder="1" applyAlignment="1">
      <alignment vertical="center"/>
    </xf>
    <xf numFmtId="182" fontId="6" fillId="0" borderId="19" xfId="3" applyNumberFormat="1" applyFont="1" applyBorder="1" applyAlignment="1">
      <alignment vertical="center"/>
    </xf>
    <xf numFmtId="38" fontId="6" fillId="0" borderId="15" xfId="3" applyNumberFormat="1" applyFont="1" applyBorder="1" applyAlignment="1">
      <alignment vertical="center"/>
    </xf>
    <xf numFmtId="0" fontId="6" fillId="0" borderId="10" xfId="3" applyFont="1" applyBorder="1" applyAlignment="1">
      <alignment horizontal="left" vertical="center"/>
    </xf>
    <xf numFmtId="0" fontId="6" fillId="0" borderId="20" xfId="3" applyFont="1" applyBorder="1" applyAlignment="1">
      <alignment horizontal="distributed" vertical="center"/>
    </xf>
    <xf numFmtId="187" fontId="8" fillId="0" borderId="21" xfId="3" applyNumberFormat="1" applyFont="1" applyBorder="1" applyAlignment="1">
      <alignment horizontal="center" vertical="center"/>
    </xf>
    <xf numFmtId="182" fontId="6" fillId="0" borderId="21" xfId="3" applyNumberFormat="1" applyFont="1" applyBorder="1" applyAlignment="1">
      <alignment vertical="center"/>
    </xf>
    <xf numFmtId="182" fontId="6" fillId="0" borderId="22" xfId="3" applyNumberFormat="1" applyFont="1" applyBorder="1" applyAlignment="1">
      <alignment vertical="center"/>
    </xf>
    <xf numFmtId="182" fontId="6" fillId="0" borderId="23" xfId="3" applyNumberFormat="1" applyFont="1" applyBorder="1" applyAlignment="1">
      <alignment vertical="center"/>
    </xf>
    <xf numFmtId="185" fontId="6" fillId="0" borderId="21" xfId="3" applyNumberFormat="1" applyFont="1" applyBorder="1" applyAlignment="1">
      <alignment vertical="center"/>
    </xf>
    <xf numFmtId="185" fontId="6" fillId="0" borderId="24" xfId="3" applyNumberFormat="1" applyFont="1" applyBorder="1" applyAlignment="1">
      <alignment vertical="center"/>
    </xf>
    <xf numFmtId="185" fontId="6" fillId="0" borderId="20" xfId="3" applyNumberFormat="1" applyFont="1" applyBorder="1" applyAlignment="1">
      <alignment vertical="center"/>
    </xf>
    <xf numFmtId="182" fontId="6" fillId="0" borderId="3" xfId="3" applyNumberFormat="1" applyFont="1" applyBorder="1" applyAlignment="1">
      <alignment vertical="center"/>
    </xf>
    <xf numFmtId="182" fontId="6" fillId="0" borderId="20" xfId="3" applyNumberFormat="1" applyFont="1" applyBorder="1" applyAlignment="1">
      <alignment vertical="center"/>
    </xf>
    <xf numFmtId="0" fontId="6" fillId="0" borderId="25" xfId="3" applyFont="1" applyBorder="1" applyAlignment="1">
      <alignment vertical="center"/>
    </xf>
    <xf numFmtId="0" fontId="6" fillId="0" borderId="26" xfId="3" applyFont="1" applyBorder="1" applyAlignment="1">
      <alignment horizontal="distributed" vertical="center"/>
    </xf>
    <xf numFmtId="187" fontId="8" fillId="0" borderId="7" xfId="3" applyNumberFormat="1" applyFont="1" applyBorder="1" applyAlignment="1">
      <alignment horizontal="center" vertical="center"/>
    </xf>
    <xf numFmtId="182" fontId="6" fillId="0" borderId="9" xfId="3" applyNumberFormat="1" applyFont="1" applyBorder="1" applyAlignment="1">
      <alignment vertical="center"/>
    </xf>
    <xf numFmtId="182" fontId="6" fillId="0" borderId="25" xfId="3" applyNumberFormat="1" applyFont="1" applyBorder="1" applyAlignment="1">
      <alignment vertical="center"/>
    </xf>
    <xf numFmtId="182" fontId="6" fillId="0" borderId="27" xfId="3" applyNumberFormat="1" applyFont="1" applyBorder="1" applyAlignment="1">
      <alignment vertical="center"/>
    </xf>
    <xf numFmtId="185" fontId="6" fillId="0" borderId="9" xfId="3" applyNumberFormat="1" applyFont="1" applyBorder="1" applyAlignment="1">
      <alignment vertical="center"/>
    </xf>
    <xf numFmtId="185" fontId="6" fillId="0" borderId="28" xfId="3" applyNumberFormat="1" applyFont="1" applyBorder="1" applyAlignment="1">
      <alignment vertical="center"/>
    </xf>
    <xf numFmtId="185" fontId="6" fillId="0" borderId="26" xfId="3" applyNumberFormat="1" applyFont="1" applyBorder="1" applyAlignment="1">
      <alignment vertical="center"/>
    </xf>
    <xf numFmtId="182" fontId="6" fillId="0" borderId="29" xfId="3" applyNumberFormat="1" applyFont="1" applyBorder="1" applyAlignment="1">
      <alignment vertical="center"/>
    </xf>
    <xf numFmtId="182" fontId="6" fillId="0" borderId="26" xfId="3" applyNumberFormat="1" applyFont="1" applyBorder="1" applyAlignment="1">
      <alignment vertical="center"/>
    </xf>
    <xf numFmtId="187" fontId="8" fillId="0" borderId="1" xfId="3" applyNumberFormat="1" applyFont="1" applyBorder="1" applyAlignment="1">
      <alignment horizontal="center" vertical="center"/>
    </xf>
    <xf numFmtId="0" fontId="6" fillId="0" borderId="10" xfId="3" applyFont="1" applyBorder="1" applyAlignment="1">
      <alignment horizontal="right" vertical="center" wrapText="1"/>
    </xf>
    <xf numFmtId="0" fontId="6" fillId="0" borderId="4" xfId="3" applyFont="1" applyBorder="1" applyAlignment="1">
      <alignment horizontal="distributed" vertical="center"/>
    </xf>
    <xf numFmtId="182" fontId="6" fillId="0" borderId="20" xfId="3" applyNumberFormat="1" applyFont="1" applyBorder="1" applyAlignment="1">
      <alignment horizontal="right" vertical="center"/>
    </xf>
    <xf numFmtId="0" fontId="6" fillId="0" borderId="25" xfId="3" applyFont="1" applyBorder="1" applyAlignment="1">
      <alignment horizontal="right" vertical="center" wrapText="1"/>
    </xf>
    <xf numFmtId="0" fontId="6" fillId="0" borderId="5" xfId="3" applyFont="1" applyBorder="1" applyAlignment="1">
      <alignment horizontal="distributed" vertical="center"/>
    </xf>
    <xf numFmtId="182" fontId="6" fillId="0" borderId="26" xfId="3" applyNumberFormat="1" applyFont="1" applyBorder="1" applyAlignment="1">
      <alignment horizontal="right" vertical="center"/>
    </xf>
    <xf numFmtId="185" fontId="6" fillId="0" borderId="1" xfId="0" applyNumberFormat="1" applyFont="1" applyBorder="1">
      <alignment vertical="center"/>
    </xf>
    <xf numFmtId="198" fontId="6" fillId="0" borderId="1" xfId="2" applyNumberFormat="1" applyFont="1" applyFill="1" applyBorder="1" applyAlignment="1">
      <alignment vertical="center"/>
    </xf>
    <xf numFmtId="0" fontId="8" fillId="0" borderId="1" xfId="0" applyFont="1" applyBorder="1" applyAlignment="1">
      <alignment horizontal="left" vertical="center" wrapText="1"/>
    </xf>
    <xf numFmtId="38" fontId="6" fillId="0" borderId="1" xfId="0" applyNumberFormat="1" applyFont="1" applyBorder="1" applyAlignment="1">
      <alignment horizontal="right" vertical="center" shrinkToFi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3" fontId="6" fillId="0" borderId="6" xfId="0" applyNumberFormat="1" applyFont="1" applyBorder="1" applyAlignment="1">
      <alignment horizontal="right" vertical="center" wrapText="1" indent="1"/>
    </xf>
    <xf numFmtId="3" fontId="6" fillId="0" borderId="11" xfId="0" applyNumberFormat="1" applyFont="1" applyBorder="1" applyAlignment="1">
      <alignment horizontal="right" vertical="center" wrapText="1" inden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18" fillId="0" borderId="6" xfId="0" applyFont="1" applyBorder="1" applyAlignment="1">
      <alignment horizontal="center" vertical="center" wrapText="1"/>
    </xf>
    <xf numFmtId="0" fontId="18" fillId="0" borderId="11"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8" fillId="0" borderId="30" xfId="0" applyFont="1" applyBorder="1" applyAlignment="1">
      <alignment horizontal="lef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6" xfId="0" applyFont="1" applyBorder="1" applyAlignment="1">
      <alignment horizontal="left" vertical="center" indent="2"/>
    </xf>
    <xf numFmtId="0" fontId="6" fillId="0" borderId="2" xfId="0" applyFont="1" applyBorder="1" applyAlignment="1">
      <alignment horizontal="left" vertical="center" indent="2"/>
    </xf>
    <xf numFmtId="0" fontId="6" fillId="0" borderId="11" xfId="0" applyFont="1" applyBorder="1" applyAlignment="1">
      <alignment horizontal="left" vertical="center" indent="2"/>
    </xf>
    <xf numFmtId="0" fontId="6" fillId="0" borderId="6" xfId="0" applyFont="1" applyBorder="1" applyAlignment="1">
      <alignment horizontal="right" vertical="center" indent="1"/>
    </xf>
    <xf numFmtId="0" fontId="6" fillId="0" borderId="11" xfId="0" applyFont="1" applyBorder="1" applyAlignment="1">
      <alignment horizontal="right" vertical="center" indent="1"/>
    </xf>
    <xf numFmtId="0" fontId="6" fillId="0" borderId="16" xfId="0" applyFont="1" applyBorder="1" applyAlignment="1">
      <alignment horizontal="center" vertical="center"/>
    </xf>
    <xf numFmtId="0" fontId="6" fillId="0" borderId="30"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right" vertical="center"/>
    </xf>
    <xf numFmtId="0" fontId="6" fillId="0" borderId="11" xfId="0" applyFont="1" applyBorder="1" applyAlignment="1">
      <alignment horizontal="right" vertical="center"/>
    </xf>
    <xf numFmtId="0" fontId="18" fillId="3" borderId="1" xfId="0" applyFont="1" applyFill="1" applyBorder="1" applyAlignment="1">
      <alignment horizontal="center" vertical="center" wrapText="1"/>
    </xf>
    <xf numFmtId="38" fontId="6" fillId="3" borderId="30" xfId="2" applyFont="1" applyFill="1" applyBorder="1" applyAlignment="1">
      <alignment horizontal="left" vertical="center" shrinkToFit="1"/>
    </xf>
    <xf numFmtId="0" fontId="1" fillId="3" borderId="30" xfId="0" applyFont="1" applyFill="1" applyBorder="1" applyAlignment="1">
      <alignment horizontal="left" vertical="center" shrinkToFit="1"/>
    </xf>
    <xf numFmtId="0" fontId="6" fillId="0" borderId="1" xfId="5" applyFont="1" applyBorder="1" applyAlignment="1">
      <alignment horizontal="center" vertical="center" shrinkToFit="1"/>
    </xf>
    <xf numFmtId="0" fontId="6" fillId="0" borderId="2" xfId="5" applyFont="1" applyBorder="1" applyAlignment="1">
      <alignment horizontal="center" vertical="center" shrinkToFit="1"/>
    </xf>
    <xf numFmtId="0" fontId="6" fillId="0" borderId="11" xfId="5" applyFont="1" applyBorder="1" applyAlignment="1">
      <alignment horizontal="center" vertical="center" shrinkToFit="1"/>
    </xf>
    <xf numFmtId="0" fontId="18" fillId="0" borderId="8" xfId="5" applyFont="1" applyBorder="1" applyAlignment="1">
      <alignment horizontal="center" vertical="center" wrapText="1" shrinkToFit="1"/>
    </xf>
    <xf numFmtId="0" fontId="18" fillId="0" borderId="7" xfId="5" applyFont="1" applyBorder="1" applyAlignment="1">
      <alignment horizontal="center" vertical="center" shrinkToFit="1"/>
    </xf>
    <xf numFmtId="0" fontId="18" fillId="0" borderId="9" xfId="5" applyFont="1" applyBorder="1" applyAlignment="1">
      <alignment horizontal="center" vertical="center" shrinkToFit="1"/>
    </xf>
    <xf numFmtId="0" fontId="6" fillId="0" borderId="8" xfId="5" applyFont="1" applyBorder="1" applyAlignment="1">
      <alignment horizontal="center" vertical="center" shrinkToFit="1"/>
    </xf>
    <xf numFmtId="0" fontId="6" fillId="0" borderId="9" xfId="5" applyFont="1" applyBorder="1" applyAlignment="1">
      <alignment horizontal="center" vertical="center" shrinkToFit="1"/>
    </xf>
    <xf numFmtId="0" fontId="6" fillId="3" borderId="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7"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32" xfId="5" applyFont="1" applyBorder="1" applyAlignment="1">
      <alignment horizontal="center" vertical="center" shrinkToFit="1"/>
    </xf>
    <xf numFmtId="0" fontId="6" fillId="0" borderId="2" xfId="0" applyFont="1" applyBorder="1" applyAlignment="1">
      <alignment horizontal="center" vertical="center" wrapText="1"/>
    </xf>
    <xf numFmtId="180" fontId="6" fillId="0" borderId="1" xfId="0" applyNumberFormat="1" applyFont="1" applyBorder="1" applyAlignment="1">
      <alignment horizontal="center" vertical="center" wrapText="1"/>
    </xf>
    <xf numFmtId="0" fontId="6" fillId="0" borderId="1" xfId="0" applyFont="1" applyBorder="1" applyAlignment="1">
      <alignment horizontal="center" vertical="center" shrinkToFit="1"/>
    </xf>
    <xf numFmtId="0" fontId="6" fillId="0" borderId="6" xfId="0" applyFont="1" applyBorder="1" applyAlignment="1">
      <alignment vertical="center" wrapText="1"/>
    </xf>
    <xf numFmtId="0" fontId="6" fillId="0" borderId="11" xfId="0" applyFont="1" applyBorder="1" applyAlignment="1">
      <alignment vertical="center" wrapText="1"/>
    </xf>
    <xf numFmtId="0" fontId="18" fillId="0" borderId="6" xfId="0" applyFont="1" applyBorder="1" applyAlignment="1">
      <alignment vertical="center" wrapText="1"/>
    </xf>
    <xf numFmtId="0" fontId="18" fillId="0" borderId="11" xfId="0" applyFont="1" applyBorder="1" applyAlignment="1">
      <alignment vertical="center" wrapText="1"/>
    </xf>
    <xf numFmtId="0" fontId="18" fillId="0" borderId="6" xfId="0" applyFont="1" applyBorder="1" applyAlignment="1">
      <alignment vertical="center" shrinkToFit="1"/>
    </xf>
    <xf numFmtId="0" fontId="18" fillId="0" borderId="11" xfId="0" applyFont="1" applyBorder="1" applyAlignment="1">
      <alignment vertical="center" shrinkToFit="1"/>
    </xf>
    <xf numFmtId="0" fontId="8" fillId="0" borderId="6" xfId="0" applyFont="1" applyBorder="1" applyAlignment="1">
      <alignment vertical="center" wrapText="1"/>
    </xf>
    <xf numFmtId="0" fontId="8" fillId="0" borderId="11" xfId="0" applyFont="1" applyBorder="1" applyAlignment="1">
      <alignment vertical="center" wrapText="1"/>
    </xf>
    <xf numFmtId="0" fontId="8" fillId="0" borderId="1" xfId="0" applyFont="1" applyBorder="1">
      <alignment vertical="center"/>
    </xf>
    <xf numFmtId="0" fontId="0" fillId="0" borderId="1" xfId="0" applyBorder="1">
      <alignment vertical="center"/>
    </xf>
    <xf numFmtId="0" fontId="6" fillId="0" borderId="6" xfId="0" applyFont="1" applyBorder="1" applyAlignment="1">
      <alignment horizontal="left" vertical="center" indent="1" shrinkToFit="1"/>
    </xf>
    <xf numFmtId="0" fontId="6" fillId="0" borderId="11" xfId="0" applyFont="1" applyBorder="1" applyAlignment="1">
      <alignment horizontal="left" vertical="center" indent="1" shrinkToFit="1"/>
    </xf>
    <xf numFmtId="0" fontId="6" fillId="0" borderId="6"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6" xfId="0" applyFont="1" applyBorder="1" applyAlignment="1">
      <alignment horizontal="left" vertical="center" wrapText="1" indent="1"/>
    </xf>
    <xf numFmtId="0" fontId="6" fillId="0" borderId="11" xfId="0" applyFont="1" applyBorder="1" applyAlignment="1">
      <alignment horizontal="left" vertical="center" wrapText="1" indent="1"/>
    </xf>
    <xf numFmtId="0" fontId="8" fillId="0" borderId="6" xfId="0" applyFont="1" applyBorder="1" applyAlignment="1">
      <alignment horizontal="left" vertical="center" wrapText="1" indent="2"/>
    </xf>
    <xf numFmtId="0" fontId="8" fillId="0" borderId="11" xfId="0" applyFont="1" applyBorder="1" applyAlignment="1">
      <alignment horizontal="left" vertical="center" wrapText="1" indent="2"/>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6"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6" xfId="0" applyFont="1" applyBorder="1" applyAlignment="1">
      <alignment horizontal="left" vertical="center" wrapText="1" indent="3"/>
    </xf>
    <xf numFmtId="0" fontId="8" fillId="0" borderId="11" xfId="0" applyFont="1" applyBorder="1" applyAlignment="1">
      <alignment horizontal="left" vertical="center" wrapText="1" indent="3"/>
    </xf>
    <xf numFmtId="0" fontId="6" fillId="0" borderId="6"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9" fontId="6" fillId="0" borderId="6" xfId="1" applyFont="1" applyFill="1" applyBorder="1" applyAlignment="1">
      <alignment horizontal="center" vertical="center" shrinkToFit="1"/>
    </xf>
    <xf numFmtId="9" fontId="6" fillId="0" borderId="2" xfId="1" applyFont="1" applyFill="1" applyBorder="1" applyAlignment="1">
      <alignment horizontal="center" vertical="center" shrinkToFit="1"/>
    </xf>
    <xf numFmtId="9" fontId="6" fillId="0" borderId="11" xfId="1" applyFont="1" applyFill="1" applyBorder="1" applyAlignment="1">
      <alignment horizontal="center" vertical="center" shrinkToFit="1"/>
    </xf>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6" fillId="0" borderId="6" xfId="0" applyFont="1" applyBorder="1" applyAlignment="1">
      <alignment vertical="center" shrinkToFit="1"/>
    </xf>
    <xf numFmtId="0" fontId="6" fillId="0" borderId="11" xfId="0" applyFont="1" applyBorder="1" applyAlignment="1">
      <alignment vertical="center" shrinkToFi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6"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6" fillId="0" borderId="1" xfId="0" applyFont="1" applyBorder="1" applyAlignment="1">
      <alignment vertical="center" shrinkToFi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11" xfId="0" applyBorder="1">
      <alignment vertical="center"/>
    </xf>
    <xf numFmtId="0" fontId="6" fillId="0" borderId="11" xfId="0" applyFont="1" applyBorder="1">
      <alignment vertical="center"/>
    </xf>
    <xf numFmtId="38" fontId="6" fillId="0" borderId="1" xfId="0" applyNumberFormat="1"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38" fontId="6" fillId="0" borderId="6" xfId="0" applyNumberFormat="1" applyFont="1" applyBorder="1" applyAlignment="1">
      <alignment horizontal="center" vertical="center" wrapText="1"/>
    </xf>
    <xf numFmtId="38" fontId="6" fillId="0" borderId="11" xfId="0" applyNumberFormat="1" applyFont="1" applyBorder="1" applyAlignment="1">
      <alignment horizontal="center" vertical="center" wrapText="1"/>
    </xf>
    <xf numFmtId="0" fontId="20" fillId="0" borderId="1" xfId="0" applyFont="1" applyBorder="1" applyAlignment="1">
      <alignment horizontal="center" vertical="center" wrapText="1"/>
    </xf>
    <xf numFmtId="3" fontId="6" fillId="0" borderId="6"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188" fontId="6" fillId="0" borderId="6" xfId="0" applyNumberFormat="1" applyFont="1" applyBorder="1" applyAlignment="1">
      <alignment horizontal="right" vertical="center" wrapText="1"/>
    </xf>
    <xf numFmtId="188" fontId="6" fillId="0" borderId="11" xfId="0" applyNumberFormat="1" applyFont="1" applyBorder="1" applyAlignment="1">
      <alignment horizontal="right" vertical="center" wrapText="1"/>
    </xf>
    <xf numFmtId="0" fontId="6" fillId="0" borderId="0" xfId="0" applyFont="1" applyAlignment="1">
      <alignment horizontal="left" vertical="center" wrapText="1"/>
    </xf>
    <xf numFmtId="0" fontId="31" fillId="0" borderId="9" xfId="0" applyFont="1" applyBorder="1" applyAlignment="1">
      <alignment horizontal="center" vertical="center" wrapText="1"/>
    </xf>
    <xf numFmtId="0" fontId="6" fillId="0" borderId="5" xfId="0" applyFont="1" applyBorder="1" applyAlignment="1">
      <alignment horizontal="right" vertical="center"/>
    </xf>
    <xf numFmtId="0" fontId="6" fillId="3" borderId="1" xfId="0" applyFont="1" applyFill="1" applyBorder="1" applyAlignment="1">
      <alignment horizontal="center" vertical="center"/>
    </xf>
    <xf numFmtId="182" fontId="6" fillId="3" borderId="6" xfId="0" applyNumberFormat="1" applyFont="1" applyFill="1" applyBorder="1" applyAlignment="1">
      <alignment horizontal="right" vertical="center" wrapText="1"/>
    </xf>
    <xf numFmtId="182" fontId="6" fillId="3" borderId="11" xfId="0" applyNumberFormat="1" applyFont="1" applyFill="1" applyBorder="1" applyAlignment="1">
      <alignment horizontal="right" vertical="center" wrapText="1"/>
    </xf>
    <xf numFmtId="0" fontId="6" fillId="0" borderId="6" xfId="0" applyFont="1" applyBorder="1" applyAlignment="1">
      <alignment horizontal="center" vertical="top" wrapText="1"/>
    </xf>
    <xf numFmtId="0" fontId="6" fillId="0" borderId="11" xfId="0" applyFont="1" applyBorder="1" applyAlignment="1">
      <alignment horizontal="center" vertical="top" wrapText="1"/>
    </xf>
    <xf numFmtId="188" fontId="6" fillId="3" borderId="6" xfId="0" applyNumberFormat="1" applyFont="1" applyFill="1" applyBorder="1" applyAlignment="1">
      <alignment horizontal="right" vertical="center"/>
    </xf>
    <xf numFmtId="188" fontId="6" fillId="3" borderId="11" xfId="0" applyNumberFormat="1" applyFont="1" applyFill="1" applyBorder="1" applyAlignment="1">
      <alignment horizontal="right" vertical="center"/>
    </xf>
    <xf numFmtId="0" fontId="6" fillId="3" borderId="6" xfId="0" applyFont="1" applyFill="1" applyBorder="1" applyAlignment="1">
      <alignment horizontal="right" vertical="center"/>
    </xf>
    <xf numFmtId="0" fontId="6" fillId="3" borderId="11" xfId="0" applyFont="1" applyFill="1" applyBorder="1" applyAlignment="1">
      <alignment horizontal="right" vertical="center"/>
    </xf>
    <xf numFmtId="0" fontId="6" fillId="3" borderId="1" xfId="0" applyFont="1" applyFill="1" applyBorder="1" applyAlignment="1">
      <alignment horizontal="center" vertical="top" wrapText="1"/>
    </xf>
    <xf numFmtId="0" fontId="8" fillId="0" borderId="8" xfId="0" applyFont="1" applyBorder="1" applyAlignment="1">
      <alignment horizontal="center" vertical="center" wrapText="1" shrinkToFit="1"/>
    </xf>
    <xf numFmtId="0" fontId="8" fillId="0" borderId="9" xfId="0" applyFont="1" applyBorder="1" applyAlignment="1">
      <alignment horizontal="center" vertical="center" wrapText="1" shrinkToFit="1"/>
    </xf>
    <xf numFmtId="38" fontId="6" fillId="0" borderId="6" xfId="2" applyFont="1" applyFill="1" applyBorder="1" applyAlignment="1">
      <alignment horizontal="right" vertical="center"/>
    </xf>
    <xf numFmtId="38" fontId="6" fillId="0" borderId="11" xfId="2" applyFont="1" applyFill="1" applyBorder="1" applyAlignment="1">
      <alignment horizontal="right" vertical="center"/>
    </xf>
    <xf numFmtId="0" fontId="0" fillId="0" borderId="11" xfId="0" applyBorder="1" applyAlignment="1">
      <alignment horizontal="right" vertical="center"/>
    </xf>
    <xf numFmtId="188" fontId="6" fillId="0" borderId="6" xfId="0" applyNumberFormat="1" applyFont="1" applyBorder="1" applyAlignment="1">
      <alignment horizontal="right" vertical="center"/>
    </xf>
    <xf numFmtId="188" fontId="6" fillId="0" borderId="11" xfId="0" applyNumberFormat="1" applyFont="1" applyBorder="1" applyAlignment="1">
      <alignment horizontal="right" vertical="center"/>
    </xf>
    <xf numFmtId="182" fontId="6" fillId="0" borderId="6" xfId="0" applyNumberFormat="1" applyFont="1" applyBorder="1" applyAlignment="1">
      <alignment horizontal="right" vertical="center" wrapText="1"/>
    </xf>
    <xf numFmtId="182" fontId="6" fillId="0" borderId="11" xfId="0" applyNumberFormat="1" applyFont="1" applyBorder="1" applyAlignment="1">
      <alignment horizontal="right" vertical="center" wrapText="1"/>
    </xf>
    <xf numFmtId="0" fontId="6" fillId="0" borderId="1" xfId="0" applyFont="1" applyBorder="1" applyAlignment="1">
      <alignment horizontal="center" vertical="top" wrapText="1"/>
    </xf>
    <xf numFmtId="0" fontId="6" fillId="0" borderId="8"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2" xfId="0" applyFont="1" applyBorder="1" applyAlignment="1">
      <alignment horizontal="left" vertical="center" wrapText="1" indent="1"/>
    </xf>
    <xf numFmtId="38" fontId="6" fillId="0" borderId="1" xfId="2" applyFont="1" applyFill="1" applyBorder="1" applyAlignment="1">
      <alignment vertical="center" wrapText="1"/>
    </xf>
    <xf numFmtId="3" fontId="6" fillId="0" borderId="1" xfId="0" applyNumberFormat="1" applyFont="1" applyBorder="1" applyAlignment="1">
      <alignment vertical="center" wrapText="1"/>
    </xf>
    <xf numFmtId="0" fontId="6"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38" fontId="7" fillId="0" borderId="6" xfId="2" applyFont="1" applyFill="1" applyBorder="1" applyAlignment="1">
      <alignment vertical="center" wrapText="1"/>
    </xf>
    <xf numFmtId="38" fontId="7" fillId="0" borderId="11" xfId="2" applyFont="1" applyFill="1" applyBorder="1" applyAlignment="1">
      <alignment vertical="center" wrapText="1"/>
    </xf>
    <xf numFmtId="3" fontId="7" fillId="0" borderId="6" xfId="0" applyNumberFormat="1" applyFont="1" applyBorder="1" applyAlignment="1">
      <alignment vertical="center" wrapText="1"/>
    </xf>
    <xf numFmtId="3" fontId="7" fillId="0" borderId="11" xfId="0" applyNumberFormat="1" applyFont="1" applyBorder="1" applyAlignment="1">
      <alignment vertical="center" wrapText="1"/>
    </xf>
    <xf numFmtId="0" fontId="6" fillId="0" borderId="2" xfId="0" applyFont="1" applyBorder="1" applyAlignment="1">
      <alignment horizontal="left" vertical="center" indent="1" shrinkToFit="1"/>
    </xf>
    <xf numFmtId="38" fontId="6" fillId="0" borderId="6" xfId="2" applyFont="1" applyFill="1" applyBorder="1" applyAlignment="1">
      <alignment vertical="center" wrapText="1"/>
    </xf>
    <xf numFmtId="38" fontId="6" fillId="0" borderId="11" xfId="2" applyFont="1" applyFill="1" applyBorder="1" applyAlignment="1">
      <alignment vertical="center" wrapText="1"/>
    </xf>
    <xf numFmtId="3" fontId="6" fillId="0" borderId="6" xfId="0" applyNumberFormat="1" applyFont="1" applyBorder="1" applyAlignment="1">
      <alignment vertical="center" wrapText="1"/>
    </xf>
    <xf numFmtId="3" fontId="6" fillId="0" borderId="11" xfId="0" applyNumberFormat="1" applyFont="1" applyBorder="1" applyAlignment="1">
      <alignment vertical="center" wrapText="1"/>
    </xf>
    <xf numFmtId="0" fontId="6" fillId="0" borderId="6" xfId="0" applyFont="1" applyBorder="1" applyAlignment="1">
      <alignment horizontal="left" vertical="center" wrapText="1" indent="1" shrinkToFit="1"/>
    </xf>
    <xf numFmtId="0" fontId="6" fillId="0" borderId="2" xfId="0" applyFont="1" applyBorder="1" applyAlignment="1">
      <alignment horizontal="left" vertical="center" wrapText="1" indent="1" shrinkToFit="1"/>
    </xf>
    <xf numFmtId="0" fontId="6" fillId="0" borderId="11" xfId="0" applyFont="1" applyBorder="1" applyAlignment="1">
      <alignment horizontal="left" vertical="center" wrapText="1" indent="1" shrinkToFit="1"/>
    </xf>
    <xf numFmtId="3"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0" fillId="0" borderId="11" xfId="0" applyBorder="1" applyAlignment="1">
      <alignment vertical="center" wrapText="1"/>
    </xf>
    <xf numFmtId="0" fontId="7" fillId="0" borderId="6"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11" xfId="0" applyFont="1" applyBorder="1" applyAlignment="1">
      <alignment horizontal="left" vertical="center" wrapText="1" shrinkToFit="1"/>
    </xf>
    <xf numFmtId="3" fontId="7" fillId="0" borderId="1" xfId="0" applyNumberFormat="1" applyFont="1" applyBorder="1" applyAlignment="1">
      <alignment horizontal="right" vertical="center" wrapText="1"/>
    </xf>
    <xf numFmtId="0" fontId="8" fillId="0" borderId="6" xfId="0" applyFont="1" applyBorder="1" applyAlignment="1">
      <alignment horizontal="left" vertical="center" wrapText="1" indent="1" shrinkToFit="1"/>
    </xf>
    <xf numFmtId="0" fontId="8" fillId="0" borderId="2" xfId="0" applyFont="1" applyBorder="1" applyAlignment="1">
      <alignment horizontal="left" vertical="center" wrapText="1" indent="1" shrinkToFit="1"/>
    </xf>
    <xf numFmtId="0" fontId="8" fillId="0" borderId="11" xfId="0" applyFont="1" applyBorder="1" applyAlignment="1">
      <alignment horizontal="left" vertical="center" wrapText="1" indent="1" shrinkToFit="1"/>
    </xf>
    <xf numFmtId="0" fontId="6" fillId="0" borderId="15" xfId="0" applyFont="1" applyBorder="1" applyAlignment="1">
      <alignment horizontal="center" vertical="center" wrapText="1"/>
    </xf>
    <xf numFmtId="0" fontId="6" fillId="0" borderId="0" xfId="0" applyFont="1" applyAlignment="1">
      <alignment horizontal="center" vertical="center" shrinkToFit="1"/>
    </xf>
    <xf numFmtId="0" fontId="8" fillId="0" borderId="1" xfId="0" applyFont="1" applyBorder="1" applyAlignment="1">
      <alignment horizontal="center" vertical="center" wrapText="1"/>
    </xf>
    <xf numFmtId="38" fontId="6" fillId="0" borderId="6" xfId="2" applyFont="1" applyFill="1" applyBorder="1" applyAlignment="1">
      <alignment horizontal="right" vertical="center" wrapText="1"/>
    </xf>
    <xf numFmtId="38" fontId="6" fillId="0" borderId="11" xfId="2" applyFont="1" applyFill="1" applyBorder="1" applyAlignment="1">
      <alignment horizontal="right"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38" fontId="6" fillId="3" borderId="6" xfId="2" applyFont="1" applyFill="1" applyBorder="1" applyAlignment="1">
      <alignment horizontal="right" vertical="center" wrapText="1"/>
    </xf>
    <xf numFmtId="38" fontId="6" fillId="3" borderId="11" xfId="2" applyFont="1" applyFill="1" applyBorder="1" applyAlignment="1">
      <alignment horizontal="right" vertical="center" wrapText="1"/>
    </xf>
    <xf numFmtId="0" fontId="0" fillId="0" borderId="2" xfId="0" applyBorder="1" applyAlignment="1">
      <alignment horizontal="center" vertical="center"/>
    </xf>
    <xf numFmtId="0" fontId="0" fillId="0" borderId="11" xfId="0" applyBorder="1" applyAlignment="1">
      <alignment horizontal="center" vertical="center"/>
    </xf>
    <xf numFmtId="0" fontId="6" fillId="0" borderId="6" xfId="0" applyFont="1" applyBorder="1" applyAlignment="1">
      <alignment horizontal="right" vertical="center" wrapText="1"/>
    </xf>
    <xf numFmtId="0" fontId="6" fillId="0" borderId="11" xfId="0" applyFont="1" applyBorder="1" applyAlignment="1">
      <alignment horizontal="right" vertical="center" wrapTex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19" fillId="0" borderId="1"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38" fontId="6" fillId="0" borderId="6" xfId="2" applyFont="1" applyFill="1" applyBorder="1" applyAlignment="1">
      <alignment horizontal="center" vertical="center" wrapText="1"/>
    </xf>
    <xf numFmtId="38" fontId="6" fillId="0" borderId="11" xfId="2"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1" xfId="0" applyFont="1" applyFill="1" applyBorder="1" applyAlignment="1">
      <alignment horizontal="center" vertical="center"/>
    </xf>
    <xf numFmtId="0" fontId="6" fillId="0" borderId="1" xfId="7" applyFont="1" applyBorder="1" applyAlignment="1">
      <alignment horizontal="center" vertical="center" wrapText="1"/>
    </xf>
    <xf numFmtId="0" fontId="0" fillId="0" borderId="6" xfId="0" applyBorder="1" applyAlignment="1">
      <alignment horizontal="center" vertical="center"/>
    </xf>
    <xf numFmtId="38" fontId="6" fillId="3" borderId="6" xfId="2" applyFont="1" applyFill="1" applyBorder="1" applyAlignment="1">
      <alignment horizontal="right" vertical="center"/>
    </xf>
    <xf numFmtId="38" fontId="6" fillId="3" borderId="11" xfId="2" applyFont="1" applyFill="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0" fontId="18" fillId="0" borderId="1" xfId="0" applyFont="1" applyBorder="1" applyAlignment="1">
      <alignment horizontal="center" vertical="center" wrapText="1" shrinkToFit="1"/>
    </xf>
    <xf numFmtId="0" fontId="18"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18" fillId="0" borderId="8" xfId="0" applyFont="1" applyBorder="1" applyAlignment="1">
      <alignment horizontal="center" vertical="center" wrapText="1" shrinkToFit="1"/>
    </xf>
    <xf numFmtId="0" fontId="18" fillId="0" borderId="9" xfId="0" applyFont="1" applyBorder="1" applyAlignment="1">
      <alignment horizontal="center" vertical="center" wrapText="1" shrinkToFit="1"/>
    </xf>
    <xf numFmtId="0" fontId="6" fillId="0" borderId="7" xfId="0" applyFont="1" applyBorder="1" applyAlignment="1">
      <alignment horizontal="center" vertical="center" shrinkToFit="1"/>
    </xf>
    <xf numFmtId="0" fontId="18" fillId="0" borderId="7" xfId="0" applyFont="1" applyBorder="1" applyAlignment="1">
      <alignment horizontal="center" vertical="center" wrapText="1" shrinkToFit="1"/>
    </xf>
    <xf numFmtId="0" fontId="8" fillId="0" borderId="6" xfId="0" applyFont="1" applyBorder="1" applyAlignment="1">
      <alignment vertical="center" shrinkToFit="1"/>
    </xf>
    <xf numFmtId="0" fontId="8" fillId="0" borderId="11" xfId="0" applyFont="1" applyBorder="1" applyAlignment="1">
      <alignment vertical="center" shrinkToFit="1"/>
    </xf>
    <xf numFmtId="0" fontId="18" fillId="0" borderId="16" xfId="0" applyFont="1" applyBorder="1" applyAlignment="1">
      <alignment horizontal="center" vertical="center" shrinkToFit="1"/>
    </xf>
    <xf numFmtId="0" fontId="6" fillId="0" borderId="15" xfId="0" applyFont="1" applyBorder="1" applyAlignment="1">
      <alignment horizontal="center" vertical="center" shrinkToFit="1"/>
    </xf>
    <xf numFmtId="0" fontId="0" fillId="0" borderId="11" xfId="0" applyBorder="1" applyAlignment="1">
      <alignment vertical="center" shrinkToFit="1"/>
    </xf>
    <xf numFmtId="0" fontId="8" fillId="0" borderId="0" xfId="0" applyFont="1" applyAlignment="1">
      <alignment horizontal="left" vertical="center" shrinkToFi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30" xfId="0" applyFont="1" applyBorder="1" applyAlignment="1">
      <alignment horizontal="left" vertical="center" wrapText="1"/>
    </xf>
    <xf numFmtId="3" fontId="6" fillId="0" borderId="6"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11"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30"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3" fontId="6" fillId="0" borderId="1" xfId="0" applyNumberFormat="1" applyFont="1" applyBorder="1" applyAlignment="1">
      <alignment horizontal="center" vertical="center" wrapText="1"/>
    </xf>
    <xf numFmtId="0" fontId="8" fillId="0" borderId="1" xfId="0" applyFont="1" applyBorder="1" applyAlignment="1">
      <alignment horizontal="right" vertical="center" wrapText="1"/>
    </xf>
    <xf numFmtId="0" fontId="6" fillId="0" borderId="1"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 xfId="0" applyFont="1" applyBorder="1" applyAlignment="1">
      <alignment horizontal="center" vertical="center"/>
    </xf>
    <xf numFmtId="3" fontId="6" fillId="0" borderId="6" xfId="2" applyNumberFormat="1" applyFont="1" applyFill="1" applyBorder="1" applyAlignment="1">
      <alignment horizontal="right" vertical="center"/>
    </xf>
    <xf numFmtId="3" fontId="6" fillId="0" borderId="11" xfId="2" applyNumberFormat="1" applyFont="1" applyFill="1" applyBorder="1" applyAlignment="1">
      <alignment horizontal="right" vertical="center"/>
    </xf>
    <xf numFmtId="38" fontId="18" fillId="0" borderId="1" xfId="2" applyFont="1" applyFill="1" applyBorder="1" applyAlignment="1">
      <alignment horizontal="center" vertical="center"/>
    </xf>
    <xf numFmtId="38" fontId="17" fillId="0" borderId="0" xfId="2" applyFont="1" applyFill="1" applyBorder="1" applyAlignment="1">
      <alignment horizontal="center" vertical="center"/>
    </xf>
    <xf numFmtId="0" fontId="20" fillId="0" borderId="0" xfId="0" applyFont="1" applyAlignment="1">
      <alignment horizontal="center" vertical="center" wrapText="1"/>
    </xf>
    <xf numFmtId="0" fontId="0" fillId="0" borderId="2" xfId="0" applyBorder="1">
      <alignment vertical="center"/>
    </xf>
    <xf numFmtId="0" fontId="6" fillId="0" borderId="0" xfId="0" applyFont="1" applyAlignment="1">
      <alignment horizontal="right" vertical="center"/>
    </xf>
    <xf numFmtId="0" fontId="6" fillId="3" borderId="2" xfId="0" applyFont="1" applyFill="1" applyBorder="1" applyAlignment="1">
      <alignment horizontal="center" vertical="center" wrapText="1"/>
    </xf>
    <xf numFmtId="0" fontId="18" fillId="0" borderId="6"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1" xfId="0" applyFont="1" applyBorder="1" applyAlignment="1">
      <alignment horizontal="center" vertical="center" shrinkToFit="1"/>
    </xf>
    <xf numFmtId="0" fontId="6" fillId="0" borderId="1" xfId="0" applyFont="1" applyBorder="1" applyAlignment="1">
      <alignment horizontal="left" vertical="center"/>
    </xf>
    <xf numFmtId="0" fontId="6" fillId="0" borderId="1" xfId="0" applyFont="1" applyBorder="1" applyAlignment="1">
      <alignment horizontal="center" vertical="center" justifyLastLine="1"/>
    </xf>
    <xf numFmtId="0" fontId="6" fillId="0" borderId="6" xfId="0" applyFont="1" applyBorder="1" applyAlignment="1">
      <alignment horizontal="left" vertic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center" vertical="top"/>
    </xf>
    <xf numFmtId="0" fontId="6" fillId="0" borderId="7" xfId="0" applyFont="1" applyBorder="1" applyAlignment="1">
      <alignment horizontal="center" vertical="top"/>
    </xf>
    <xf numFmtId="0" fontId="6" fillId="0" borderId="2" xfId="0" applyFont="1" applyBorder="1" applyAlignment="1">
      <alignment horizontal="left" vertical="center" shrinkToFit="1"/>
    </xf>
    <xf numFmtId="0" fontId="6" fillId="0" borderId="2" xfId="0" applyFont="1" applyBorder="1" applyAlignment="1">
      <alignment vertical="center" shrinkToFit="1"/>
    </xf>
    <xf numFmtId="0" fontId="6" fillId="0" borderId="2" xfId="0" applyFont="1" applyBorder="1">
      <alignment vertical="center"/>
    </xf>
    <xf numFmtId="0" fontId="6" fillId="0" borderId="1" xfId="0" applyFont="1" applyBorder="1">
      <alignment vertical="center"/>
    </xf>
    <xf numFmtId="0" fontId="6" fillId="0" borderId="6" xfId="0" applyFont="1" applyBorder="1">
      <alignment vertical="center"/>
    </xf>
    <xf numFmtId="0" fontId="8" fillId="0" borderId="6" xfId="0" applyFont="1" applyBorder="1" applyAlignment="1">
      <alignment horizontal="left" vertical="center"/>
    </xf>
    <xf numFmtId="0" fontId="8" fillId="0" borderId="2" xfId="0" applyFont="1" applyBorder="1" applyAlignment="1">
      <alignment horizontal="left" vertical="center"/>
    </xf>
    <xf numFmtId="0" fontId="6" fillId="0" borderId="9" xfId="0" applyFont="1" applyBorder="1" applyAlignment="1">
      <alignment vertical="center" shrinkToFit="1"/>
    </xf>
    <xf numFmtId="0" fontId="6" fillId="0" borderId="25" xfId="0" applyFont="1" applyBorder="1" applyAlignment="1">
      <alignment vertical="center" shrinkToFit="1"/>
    </xf>
    <xf numFmtId="0" fontId="6" fillId="0" borderId="1" xfId="0" applyFont="1" applyBorder="1" applyAlignment="1">
      <alignment horizontal="left" vertical="center" shrinkToFit="1"/>
    </xf>
    <xf numFmtId="0" fontId="0" fillId="0" borderId="7" xfId="0" applyBorder="1">
      <alignment vertical="center"/>
    </xf>
    <xf numFmtId="0" fontId="0" fillId="0" borderId="9" xfId="0" applyBorder="1">
      <alignment vertical="center"/>
    </xf>
    <xf numFmtId="0" fontId="6" fillId="0" borderId="16" xfId="0" applyFont="1" applyBorder="1" applyAlignment="1">
      <alignment vertical="center" shrinkToFit="1"/>
    </xf>
    <xf numFmtId="0" fontId="6" fillId="0" borderId="30" xfId="0" applyFont="1" applyBorder="1" applyAlignment="1">
      <alignment vertical="center" shrinkToFit="1"/>
    </xf>
    <xf numFmtId="0" fontId="6" fillId="0" borderId="6"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11" xfId="0" applyFont="1" applyBorder="1" applyAlignment="1">
      <alignment horizontal="center" vertical="center" justifyLastLine="1"/>
    </xf>
    <xf numFmtId="0" fontId="6" fillId="0" borderId="5" xfId="0" applyFont="1" applyBorder="1" applyAlignment="1">
      <alignment vertical="center" shrinkToFit="1"/>
    </xf>
    <xf numFmtId="0" fontId="21" fillId="0" borderId="5" xfId="0" applyFont="1" applyBorder="1" applyAlignment="1">
      <alignment horizontal="left" vertical="center"/>
    </xf>
    <xf numFmtId="0" fontId="7" fillId="0" borderId="0" xfId="0" applyFont="1" applyAlignment="1">
      <alignment horizontal="left" vertical="center" shrinkToFit="1"/>
    </xf>
    <xf numFmtId="0" fontId="6" fillId="0" borderId="1" xfId="0" applyFont="1" applyBorder="1" applyAlignment="1">
      <alignment horizontal="center" vertical="center" textRotation="255" wrapText="1"/>
    </xf>
    <xf numFmtId="0" fontId="0" fillId="0" borderId="11" xfId="0" applyBorder="1" applyAlignment="1">
      <alignment horizontal="right"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38" fontId="6" fillId="0" borderId="1" xfId="2" applyFont="1" applyFill="1" applyBorder="1" applyAlignment="1">
      <alignment horizontal="center" vertical="center" wrapText="1"/>
    </xf>
    <xf numFmtId="38" fontId="6" fillId="0" borderId="2" xfId="2" applyFont="1" applyFill="1" applyBorder="1" applyAlignment="1">
      <alignment horizontal="center" vertical="center" wrapText="1"/>
    </xf>
    <xf numFmtId="0" fontId="24" fillId="0" borderId="6" xfId="3" applyFont="1" applyBorder="1" applyAlignment="1">
      <alignment horizontal="distributed" vertical="center"/>
    </xf>
    <xf numFmtId="0" fontId="24" fillId="0" borderId="11" xfId="3" applyFont="1" applyBorder="1" applyAlignment="1">
      <alignment horizontal="distributed" vertical="center"/>
    </xf>
    <xf numFmtId="0" fontId="6" fillId="0" borderId="16" xfId="3" applyFont="1" applyBorder="1" applyAlignment="1">
      <alignment horizontal="center" vertical="center" wrapText="1"/>
    </xf>
    <xf numFmtId="0" fontId="6" fillId="0" borderId="15"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26" xfId="3" applyFont="1" applyBorder="1" applyAlignment="1">
      <alignment horizontal="center" vertical="center" wrapText="1"/>
    </xf>
    <xf numFmtId="0" fontId="6" fillId="0" borderId="8" xfId="3" applyFont="1" applyBorder="1" applyAlignment="1">
      <alignment horizontal="center" vertical="center" wrapText="1"/>
    </xf>
    <xf numFmtId="0" fontId="6" fillId="0" borderId="9" xfId="3" applyFont="1" applyBorder="1" applyAlignment="1">
      <alignment horizontal="center" vertical="center" wrapText="1"/>
    </xf>
    <xf numFmtId="0" fontId="18" fillId="0" borderId="16" xfId="3" applyFont="1" applyBorder="1" applyAlignment="1">
      <alignment horizontal="distributed" vertical="center"/>
    </xf>
    <xf numFmtId="0" fontId="18" fillId="0" borderId="15" xfId="3" applyFont="1" applyBorder="1" applyAlignment="1">
      <alignment horizontal="distributed" vertical="center"/>
    </xf>
    <xf numFmtId="0" fontId="6" fillId="0" borderId="6" xfId="3" applyFont="1" applyBorder="1" applyAlignment="1">
      <alignment horizontal="distributed" vertical="center"/>
    </xf>
    <xf numFmtId="0" fontId="6" fillId="0" borderId="11" xfId="3" applyFont="1" applyBorder="1" applyAlignment="1">
      <alignment horizontal="distributed" vertical="center"/>
    </xf>
    <xf numFmtId="0" fontId="18" fillId="3" borderId="6" xfId="3" applyFont="1" applyFill="1" applyBorder="1" applyAlignment="1">
      <alignment horizontal="distributed" vertical="center" shrinkToFit="1"/>
    </xf>
    <xf numFmtId="0" fontId="18" fillId="3" borderId="11" xfId="3" applyFont="1" applyFill="1" applyBorder="1" applyAlignment="1">
      <alignment horizontal="distributed" vertical="center" shrinkToFit="1"/>
    </xf>
    <xf numFmtId="38" fontId="6" fillId="3" borderId="1" xfId="2" applyFont="1" applyFill="1" applyBorder="1" applyAlignment="1">
      <alignment horizontal="center" vertical="center" wrapText="1"/>
    </xf>
    <xf numFmtId="38" fontId="20" fillId="3" borderId="1" xfId="2" applyFont="1" applyFill="1" applyBorder="1" applyAlignment="1">
      <alignment horizontal="center" vertical="center" wrapText="1"/>
    </xf>
    <xf numFmtId="0" fontId="20" fillId="0" borderId="6" xfId="3" applyFont="1" applyBorder="1" applyAlignment="1">
      <alignment horizontal="distributed" vertical="center"/>
    </xf>
    <xf numFmtId="0" fontId="20" fillId="0" borderId="11" xfId="3" applyFont="1" applyBorder="1" applyAlignment="1">
      <alignment horizontal="distributed" vertical="center"/>
    </xf>
    <xf numFmtId="38" fontId="6" fillId="0" borderId="16" xfId="2" applyFont="1" applyFill="1" applyBorder="1" applyAlignment="1">
      <alignment horizontal="center" vertical="center" wrapText="1"/>
    </xf>
    <xf numFmtId="38" fontId="6" fillId="0" borderId="30" xfId="2" applyFont="1" applyFill="1" applyBorder="1" applyAlignment="1">
      <alignment horizontal="center" vertical="center" wrapText="1"/>
    </xf>
    <xf numFmtId="38" fontId="6" fillId="0" borderId="15" xfId="2" applyFont="1" applyFill="1" applyBorder="1" applyAlignment="1">
      <alignment horizontal="center" vertical="center" wrapText="1"/>
    </xf>
    <xf numFmtId="38" fontId="6" fillId="0" borderId="25" xfId="2" applyFont="1" applyFill="1" applyBorder="1" applyAlignment="1">
      <alignment horizontal="center" vertical="center" wrapText="1"/>
    </xf>
    <xf numFmtId="38" fontId="6" fillId="0" borderId="5" xfId="2" applyFont="1" applyFill="1" applyBorder="1" applyAlignment="1">
      <alignment horizontal="center" vertical="center" wrapText="1"/>
    </xf>
    <xf numFmtId="38" fontId="6" fillId="0" borderId="26" xfId="2"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shrinkToFit="1"/>
    </xf>
    <xf numFmtId="0" fontId="6" fillId="3" borderId="11" xfId="0" applyFont="1" applyFill="1" applyBorder="1" applyAlignment="1">
      <alignment horizontal="center" vertical="center" shrinkToFit="1"/>
    </xf>
  </cellXfs>
  <cellStyles count="9">
    <cellStyle name="パーセント" xfId="1" builtinId="5"/>
    <cellStyle name="パーセント 2" xfId="8" xr:uid="{00000000-0005-0000-0000-000001000000}"/>
    <cellStyle name="桁区切り" xfId="2" builtinId="6"/>
    <cellStyle name="標準" xfId="0" builtinId="0"/>
    <cellStyle name="標準 2" xfId="7" xr:uid="{00000000-0005-0000-0000-000006000000}"/>
    <cellStyle name="標準_18-1 " xfId="3" xr:uid="{00000000-0005-0000-0000-000007000000}"/>
    <cellStyle name="標準_JB16" xfId="4" xr:uid="{00000000-0005-0000-0000-000008000000}"/>
    <cellStyle name="標準_T120105a" xfId="5" xr:uid="{00000000-0005-0000-0000-000009000000}"/>
    <cellStyle name="標準_施設電話番号・短縮簿(H18(1).4)" xfId="6" xr:uid="{00000000-0005-0000-0000-00000B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590551</xdr:colOff>
      <xdr:row>33</xdr:row>
      <xdr:rowOff>9525</xdr:rowOff>
    </xdr:from>
    <xdr:to>
      <xdr:col>8</xdr:col>
      <xdr:colOff>217087</xdr:colOff>
      <xdr:row>34</xdr:row>
      <xdr:rowOff>19049</xdr:rowOff>
    </xdr:to>
    <xdr:pic>
      <xdr:nvPicPr>
        <xdr:cNvPr id="2" name="図 4" descr="★平成27年度統計書完成.xls  [互換モード] - Excel">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72501" t="47803" r="24063" b="46898"/>
        <a:stretch>
          <a:fillRect/>
        </a:stretch>
      </xdr:blipFill>
      <xdr:spPr bwMode="auto">
        <a:xfrm>
          <a:off x="3857626" y="30505400"/>
          <a:ext cx="248836" cy="165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6</xdr:row>
      <xdr:rowOff>76200</xdr:rowOff>
    </xdr:from>
    <xdr:to>
      <xdr:col>2</xdr:col>
      <xdr:colOff>93344</xdr:colOff>
      <xdr:row>8</xdr:row>
      <xdr:rowOff>114300</xdr:rowOff>
    </xdr:to>
    <xdr:sp macro="" textlink="">
      <xdr:nvSpPr>
        <xdr:cNvPr id="7" name="右中かっこ 6">
          <a:extLst>
            <a:ext uri="{FF2B5EF4-FFF2-40B4-BE49-F238E27FC236}">
              <a16:creationId xmlns:a16="http://schemas.microsoft.com/office/drawing/2014/main" id="{00000000-0008-0000-1000-000007000000}"/>
            </a:ext>
          </a:extLst>
        </xdr:cNvPr>
        <xdr:cNvSpPr/>
      </xdr:nvSpPr>
      <xdr:spPr>
        <a:xfrm>
          <a:off x="2933700" y="1133475"/>
          <a:ext cx="45719" cy="400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2</xdr:col>
      <xdr:colOff>44450</xdr:colOff>
      <xdr:row>31</xdr:row>
      <xdr:rowOff>57150</xdr:rowOff>
    </xdr:from>
    <xdr:to>
      <xdr:col>2</xdr:col>
      <xdr:colOff>123825</xdr:colOff>
      <xdr:row>33</xdr:row>
      <xdr:rowOff>101600</xdr:rowOff>
    </xdr:to>
    <xdr:sp macro="" textlink="">
      <xdr:nvSpPr>
        <xdr:cNvPr id="9" name="右中かっこ 8">
          <a:extLst>
            <a:ext uri="{FF2B5EF4-FFF2-40B4-BE49-F238E27FC236}">
              <a16:creationId xmlns:a16="http://schemas.microsoft.com/office/drawing/2014/main" id="{00000000-0008-0000-1000-000009000000}"/>
            </a:ext>
          </a:extLst>
        </xdr:cNvPr>
        <xdr:cNvSpPr/>
      </xdr:nvSpPr>
      <xdr:spPr>
        <a:xfrm>
          <a:off x="2930525" y="5581650"/>
          <a:ext cx="79375" cy="406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61</xdr:row>
      <xdr:rowOff>0</xdr:rowOff>
    </xdr:from>
    <xdr:to>
      <xdr:col>2</xdr:col>
      <xdr:colOff>19050</xdr:colOff>
      <xdr:row>61</xdr:row>
      <xdr:rowOff>0</xdr:rowOff>
    </xdr:to>
    <xdr:sp macro="" textlink="">
      <xdr:nvSpPr>
        <xdr:cNvPr id="109586" name="Line 4">
          <a:extLst>
            <a:ext uri="{FF2B5EF4-FFF2-40B4-BE49-F238E27FC236}">
              <a16:creationId xmlns:a16="http://schemas.microsoft.com/office/drawing/2014/main" id="{00000000-0008-0000-1800-000012AC0100}"/>
            </a:ext>
          </a:extLst>
        </xdr:cNvPr>
        <xdr:cNvSpPr>
          <a:spLocks noChangeShapeType="1"/>
        </xdr:cNvSpPr>
      </xdr:nvSpPr>
      <xdr:spPr bwMode="auto">
        <a:xfrm>
          <a:off x="1181100" y="14782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533401</xdr:colOff>
      <xdr:row>55</xdr:row>
      <xdr:rowOff>66260</xdr:rowOff>
    </xdr:from>
    <xdr:to>
      <xdr:col>3</xdr:col>
      <xdr:colOff>1</xdr:colOff>
      <xdr:row>55</xdr:row>
      <xdr:rowOff>66675</xdr:rowOff>
    </xdr:to>
    <xdr:sp macro="" textlink="">
      <xdr:nvSpPr>
        <xdr:cNvPr id="2569" name="Line 1">
          <a:extLst>
            <a:ext uri="{FF2B5EF4-FFF2-40B4-BE49-F238E27FC236}">
              <a16:creationId xmlns:a16="http://schemas.microsoft.com/office/drawing/2014/main" id="{00000000-0008-0000-1D00-0000090A0000}"/>
            </a:ext>
          </a:extLst>
        </xdr:cNvPr>
        <xdr:cNvSpPr>
          <a:spLocks noChangeShapeType="1"/>
        </xdr:cNvSpPr>
      </xdr:nvSpPr>
      <xdr:spPr bwMode="auto">
        <a:xfrm flipV="1">
          <a:off x="872988" y="8564217"/>
          <a:ext cx="775252" cy="4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380</xdr:row>
      <xdr:rowOff>65942</xdr:rowOff>
    </xdr:from>
    <xdr:to>
      <xdr:col>3</xdr:col>
      <xdr:colOff>65943</xdr:colOff>
      <xdr:row>384</xdr:row>
      <xdr:rowOff>80596</xdr:rowOff>
    </xdr:to>
    <xdr:sp macro="" textlink="">
      <xdr:nvSpPr>
        <xdr:cNvPr id="2" name="右中かっこ 1">
          <a:extLst>
            <a:ext uri="{FF2B5EF4-FFF2-40B4-BE49-F238E27FC236}">
              <a16:creationId xmlns:a16="http://schemas.microsoft.com/office/drawing/2014/main" id="{00000000-0008-0000-2100-000002000000}"/>
            </a:ext>
          </a:extLst>
        </xdr:cNvPr>
        <xdr:cNvSpPr/>
      </xdr:nvSpPr>
      <xdr:spPr>
        <a:xfrm>
          <a:off x="2733675" y="56453942"/>
          <a:ext cx="65943" cy="62425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5" tint="0.39997558519241921"/>
  </sheetPr>
  <dimension ref="A1:P140"/>
  <sheetViews>
    <sheetView tabSelected="1" view="pageBreakPreview" topLeftCell="A19" zoomScaleNormal="100" zoomScaleSheetLayoutView="100" workbookViewId="0">
      <selection activeCell="B31" sqref="B31"/>
    </sheetView>
  </sheetViews>
  <sheetFormatPr defaultColWidth="9" defaultRowHeight="12" x14ac:dyDescent="0.2"/>
  <cols>
    <col min="1" max="1" width="7.08984375" style="21" customWidth="1"/>
    <col min="2" max="2" width="7.90625" style="21" customWidth="1"/>
    <col min="3" max="9" width="7.08984375" style="21" customWidth="1"/>
    <col min="10" max="10" width="8.08984375" style="21" customWidth="1"/>
    <col min="11" max="11" width="7.08984375" style="21" customWidth="1"/>
    <col min="12" max="12" width="8.08984375" style="21" customWidth="1"/>
    <col min="13" max="13" width="7.08984375" style="21" customWidth="1"/>
    <col min="14" max="15" width="5.6328125" style="21" customWidth="1"/>
    <col min="16" max="16384" width="9" style="21"/>
  </cols>
  <sheetData>
    <row r="1" spans="1:16" ht="14.15" customHeight="1" x14ac:dyDescent="0.2">
      <c r="A1" s="47" t="s">
        <v>919</v>
      </c>
      <c r="B1" s="1"/>
      <c r="C1" s="1"/>
      <c r="D1" s="1"/>
      <c r="E1" s="1"/>
      <c r="F1" s="1"/>
      <c r="G1" s="1"/>
      <c r="H1" s="1"/>
      <c r="I1" s="1"/>
      <c r="J1" s="1"/>
      <c r="K1" s="1"/>
      <c r="L1" s="1"/>
      <c r="M1" s="1"/>
    </row>
    <row r="2" spans="1:16" ht="8.25" customHeight="1" x14ac:dyDescent="0.2">
      <c r="A2" s="4"/>
      <c r="B2" s="1"/>
      <c r="C2" s="60"/>
      <c r="D2" s="1"/>
      <c r="E2" s="1"/>
      <c r="F2" s="1"/>
      <c r="G2" s="1"/>
      <c r="H2" s="1"/>
      <c r="I2" s="1"/>
      <c r="J2" s="1"/>
      <c r="K2" s="1"/>
      <c r="L2" s="1"/>
      <c r="M2" s="2"/>
    </row>
    <row r="3" spans="1:16" ht="14.15" customHeight="1" x14ac:dyDescent="0.2">
      <c r="A3" s="47" t="s">
        <v>4748</v>
      </c>
      <c r="B3" s="1"/>
      <c r="C3" s="1"/>
      <c r="D3" s="1"/>
      <c r="E3" s="1"/>
      <c r="F3" s="1"/>
      <c r="G3" s="1"/>
      <c r="H3" s="1"/>
      <c r="I3" s="1"/>
      <c r="J3" s="1"/>
      <c r="K3" s="1"/>
      <c r="L3" s="1"/>
      <c r="M3" s="1"/>
    </row>
    <row r="4" spans="1:16" ht="14.15" customHeight="1" x14ac:dyDescent="0.2">
      <c r="A4" s="647" t="s">
        <v>1397</v>
      </c>
      <c r="B4" s="648"/>
      <c r="C4" s="635" t="s">
        <v>1398</v>
      </c>
      <c r="D4" s="636"/>
      <c r="E4" s="636"/>
      <c r="F4" s="636"/>
      <c r="G4" s="636"/>
      <c r="H4" s="635" t="s">
        <v>1381</v>
      </c>
      <c r="I4" s="637"/>
      <c r="J4" s="635" t="s">
        <v>1382</v>
      </c>
      <c r="K4" s="636"/>
      <c r="L4" s="637"/>
      <c r="M4" s="1"/>
    </row>
    <row r="5" spans="1:16" ht="14.15" customHeight="1" x14ac:dyDescent="0.2">
      <c r="A5" s="649"/>
      <c r="B5" s="650"/>
      <c r="C5" s="635" t="s">
        <v>1383</v>
      </c>
      <c r="D5" s="636"/>
      <c r="E5" s="636"/>
      <c r="F5" s="260" t="s">
        <v>1384</v>
      </c>
      <c r="G5" s="260" t="s">
        <v>1385</v>
      </c>
      <c r="H5" s="192" t="s">
        <v>1386</v>
      </c>
      <c r="I5" s="261" t="s">
        <v>1387</v>
      </c>
      <c r="J5" s="635" t="s">
        <v>1575</v>
      </c>
      <c r="K5" s="637"/>
      <c r="L5" s="192" t="s">
        <v>1253</v>
      </c>
      <c r="M5" s="1"/>
    </row>
    <row r="6" spans="1:16" ht="24" customHeight="1" x14ac:dyDescent="0.2">
      <c r="A6" s="635" t="s">
        <v>1843</v>
      </c>
      <c r="B6" s="637"/>
      <c r="C6" s="635" t="s">
        <v>1322</v>
      </c>
      <c r="D6" s="636"/>
      <c r="E6" s="637"/>
      <c r="F6" s="260" t="s">
        <v>2305</v>
      </c>
      <c r="G6" s="260" t="s">
        <v>2306</v>
      </c>
      <c r="H6" s="192" t="s">
        <v>2307</v>
      </c>
      <c r="I6" s="261" t="s">
        <v>2308</v>
      </c>
      <c r="J6" s="626" t="s">
        <v>62</v>
      </c>
      <c r="K6" s="627"/>
      <c r="L6" s="192" t="s">
        <v>2309</v>
      </c>
      <c r="M6" s="1"/>
    </row>
    <row r="7" spans="1:16" ht="12" customHeight="1" x14ac:dyDescent="0.2">
      <c r="A7" s="272"/>
      <c r="B7" s="272"/>
      <c r="C7" s="272"/>
      <c r="D7" s="272"/>
      <c r="E7" s="272"/>
      <c r="F7" s="272"/>
      <c r="G7" s="272"/>
      <c r="H7" s="272"/>
      <c r="I7" s="272"/>
      <c r="J7" s="9"/>
      <c r="K7" s="9"/>
      <c r="L7" s="9"/>
      <c r="M7" s="9"/>
      <c r="N7" s="29"/>
      <c r="O7" s="23"/>
      <c r="P7" s="23"/>
    </row>
    <row r="8" spans="1:16" ht="14.15" customHeight="1" x14ac:dyDescent="0.2">
      <c r="A8" s="635" t="s">
        <v>3414</v>
      </c>
      <c r="B8" s="636"/>
      <c r="C8" s="637"/>
      <c r="D8" s="635" t="s">
        <v>1383</v>
      </c>
      <c r="E8" s="636"/>
      <c r="F8" s="636"/>
      <c r="G8" s="636"/>
      <c r="H8" s="636"/>
      <c r="I8" s="637"/>
      <c r="J8" s="9"/>
      <c r="K8" s="9"/>
      <c r="L8" s="9"/>
      <c r="M8" s="9"/>
    </row>
    <row r="9" spans="1:16" ht="14.15" customHeight="1" x14ac:dyDescent="0.2">
      <c r="A9" s="635" t="s">
        <v>2616</v>
      </c>
      <c r="B9" s="636"/>
      <c r="C9" s="637"/>
      <c r="D9" s="642" t="s">
        <v>74</v>
      </c>
      <c r="E9" s="643"/>
      <c r="F9" s="643"/>
      <c r="G9" s="643"/>
      <c r="H9" s="643"/>
      <c r="I9" s="644"/>
      <c r="J9" s="9"/>
      <c r="K9" s="1"/>
      <c r="L9" s="1"/>
      <c r="M9" s="1"/>
    </row>
    <row r="10" spans="1:16" ht="14.15" customHeight="1" x14ac:dyDescent="0.2">
      <c r="A10" s="635" t="s">
        <v>2617</v>
      </c>
      <c r="B10" s="636"/>
      <c r="C10" s="637"/>
      <c r="D10" s="642" t="s">
        <v>605</v>
      </c>
      <c r="E10" s="643"/>
      <c r="F10" s="643"/>
      <c r="G10" s="643"/>
      <c r="H10" s="643"/>
      <c r="I10" s="644"/>
      <c r="J10" s="9"/>
      <c r="K10" s="1"/>
      <c r="L10" s="1"/>
      <c r="M10" s="1"/>
    </row>
    <row r="11" spans="1:16" ht="14.15" customHeight="1" x14ac:dyDescent="0.2">
      <c r="A11" s="635" t="s">
        <v>2618</v>
      </c>
      <c r="B11" s="636"/>
      <c r="C11" s="637"/>
      <c r="D11" s="642" t="s">
        <v>1317</v>
      </c>
      <c r="E11" s="643"/>
      <c r="F11" s="643"/>
      <c r="G11" s="643"/>
      <c r="H11" s="643"/>
      <c r="I11" s="644"/>
      <c r="J11" s="9"/>
      <c r="K11" s="1"/>
      <c r="L11" s="1"/>
      <c r="M11" s="1"/>
    </row>
    <row r="12" spans="1:16" ht="14.15" customHeight="1" x14ac:dyDescent="0.2">
      <c r="A12" s="635" t="s">
        <v>2619</v>
      </c>
      <c r="B12" s="636"/>
      <c r="C12" s="637"/>
      <c r="D12" s="642" t="s">
        <v>1206</v>
      </c>
      <c r="E12" s="643"/>
      <c r="F12" s="643"/>
      <c r="G12" s="643"/>
      <c r="H12" s="643"/>
      <c r="I12" s="644"/>
      <c r="J12" s="9"/>
      <c r="K12" s="1"/>
      <c r="L12" s="1"/>
      <c r="M12" s="1"/>
    </row>
    <row r="13" spans="1:16" ht="14.15" customHeight="1" x14ac:dyDescent="0.2">
      <c r="A13" s="635" t="s">
        <v>2620</v>
      </c>
      <c r="B13" s="636"/>
      <c r="C13" s="637"/>
      <c r="D13" s="642" t="s">
        <v>1763</v>
      </c>
      <c r="E13" s="643"/>
      <c r="F13" s="643"/>
      <c r="G13" s="643"/>
      <c r="H13" s="643"/>
      <c r="I13" s="644"/>
      <c r="J13" s="9"/>
      <c r="K13" s="9"/>
      <c r="L13" s="9"/>
      <c r="M13" s="9"/>
    </row>
    <row r="14" spans="1:16" ht="12" customHeight="1" x14ac:dyDescent="0.2">
      <c r="A14" s="1"/>
      <c r="B14" s="1"/>
      <c r="C14" s="1"/>
      <c r="D14" s="1"/>
      <c r="E14" s="1"/>
      <c r="F14" s="1"/>
      <c r="G14" s="1"/>
      <c r="H14" s="1"/>
      <c r="I14" s="2" t="s">
        <v>1764</v>
      </c>
      <c r="J14" s="1"/>
      <c r="K14" s="1"/>
      <c r="L14" s="9"/>
      <c r="M14" s="9"/>
      <c r="N14" s="23"/>
    </row>
    <row r="15" spans="1:16" ht="12" customHeight="1" x14ac:dyDescent="0.2">
      <c r="A15" s="1"/>
      <c r="B15" s="1"/>
      <c r="C15" s="1"/>
      <c r="D15" s="1"/>
      <c r="E15" s="1"/>
      <c r="F15" s="1"/>
      <c r="G15" s="1"/>
      <c r="H15" s="1"/>
      <c r="I15" s="1"/>
      <c r="J15" s="1"/>
      <c r="K15" s="1"/>
      <c r="L15" s="9"/>
      <c r="M15" s="9"/>
      <c r="N15" s="23"/>
    </row>
    <row r="16" spans="1:16" ht="14.15" customHeight="1" x14ac:dyDescent="0.2">
      <c r="A16" s="47" t="s">
        <v>4749</v>
      </c>
      <c r="B16" s="1"/>
      <c r="C16" s="1"/>
      <c r="D16" s="2"/>
      <c r="E16" s="1"/>
      <c r="F16" s="1"/>
      <c r="G16" s="1"/>
      <c r="H16" s="1"/>
      <c r="I16" s="1"/>
      <c r="J16" s="1"/>
      <c r="K16" s="1"/>
      <c r="L16" s="1"/>
      <c r="M16" s="1"/>
    </row>
    <row r="17" spans="1:13" ht="14.15" customHeight="1" x14ac:dyDescent="0.2">
      <c r="A17" s="635" t="s">
        <v>1765</v>
      </c>
      <c r="B17" s="637"/>
      <c r="C17" s="651" t="s">
        <v>2310</v>
      </c>
      <c r="D17" s="652"/>
      <c r="E17" s="1"/>
      <c r="F17" s="1"/>
      <c r="G17" s="1"/>
      <c r="H17" s="1"/>
      <c r="I17" s="1"/>
      <c r="J17" s="1"/>
      <c r="K17" s="1"/>
      <c r="L17" s="1"/>
      <c r="M17" s="1"/>
    </row>
    <row r="18" spans="1:13" ht="14.15" customHeight="1" x14ac:dyDescent="0.2">
      <c r="A18" s="635" t="s">
        <v>1201</v>
      </c>
      <c r="B18" s="637"/>
      <c r="C18" s="645">
        <v>162.32</v>
      </c>
      <c r="D18" s="646"/>
      <c r="E18" s="1"/>
      <c r="F18" s="1"/>
      <c r="G18" s="1"/>
      <c r="H18" s="1"/>
      <c r="I18" s="1"/>
      <c r="J18" s="1"/>
      <c r="K18" s="1"/>
      <c r="L18" s="1"/>
      <c r="M18" s="1"/>
    </row>
    <row r="19" spans="1:13" ht="14.15" customHeight="1" x14ac:dyDescent="0.2">
      <c r="A19" s="635" t="s">
        <v>1202</v>
      </c>
      <c r="B19" s="637"/>
      <c r="C19" s="645">
        <v>31.19</v>
      </c>
      <c r="D19" s="646"/>
      <c r="E19" s="1"/>
      <c r="F19" s="1"/>
      <c r="G19" s="1"/>
      <c r="H19" s="1"/>
      <c r="I19" s="1"/>
      <c r="J19" s="1"/>
      <c r="K19" s="1"/>
      <c r="L19" s="1"/>
      <c r="M19" s="1"/>
    </row>
    <row r="20" spans="1:13" ht="14.15" customHeight="1" x14ac:dyDescent="0.2">
      <c r="A20" s="635" t="s">
        <v>314</v>
      </c>
      <c r="B20" s="637"/>
      <c r="C20" s="645">
        <v>102.77</v>
      </c>
      <c r="D20" s="646"/>
      <c r="E20" s="1"/>
      <c r="F20" s="1"/>
      <c r="G20" s="1"/>
      <c r="H20" s="1"/>
      <c r="I20" s="1"/>
      <c r="J20" s="1"/>
      <c r="K20" s="1"/>
      <c r="L20" s="1"/>
      <c r="M20" s="1"/>
    </row>
    <row r="21" spans="1:13" ht="14.15" customHeight="1" x14ac:dyDescent="0.2">
      <c r="A21" s="635" t="s">
        <v>315</v>
      </c>
      <c r="B21" s="637"/>
      <c r="C21" s="645">
        <v>150.22</v>
      </c>
      <c r="D21" s="646"/>
      <c r="E21" s="1"/>
      <c r="F21" s="1"/>
      <c r="G21" s="1"/>
      <c r="H21" s="1"/>
      <c r="I21" s="1"/>
      <c r="J21" s="1"/>
      <c r="K21" s="1"/>
      <c r="L21" s="1"/>
      <c r="M21" s="1"/>
    </row>
    <row r="22" spans="1:13" ht="14.15" customHeight="1" x14ac:dyDescent="0.2">
      <c r="A22" s="635" t="s">
        <v>316</v>
      </c>
      <c r="B22" s="637"/>
      <c r="C22" s="645">
        <v>89.12</v>
      </c>
      <c r="D22" s="646"/>
      <c r="E22" s="1"/>
      <c r="F22" s="1"/>
      <c r="G22" s="1"/>
      <c r="H22" s="1"/>
      <c r="I22" s="1"/>
      <c r="J22" s="1"/>
      <c r="K22" s="1"/>
      <c r="L22" s="1"/>
      <c r="M22" s="1"/>
    </row>
    <row r="23" spans="1:13" ht="14.15" customHeight="1" x14ac:dyDescent="0.2">
      <c r="A23" s="635" t="s">
        <v>317</v>
      </c>
      <c r="B23" s="637"/>
      <c r="C23" s="645">
        <v>161.93</v>
      </c>
      <c r="D23" s="646"/>
      <c r="E23" s="1"/>
      <c r="F23" s="1"/>
      <c r="G23" s="1"/>
      <c r="H23" s="1"/>
      <c r="I23" s="1"/>
      <c r="J23" s="1"/>
      <c r="K23" s="1"/>
      <c r="L23" s="1"/>
      <c r="M23" s="1"/>
    </row>
    <row r="24" spans="1:13" ht="14.15" customHeight="1" x14ac:dyDescent="0.2">
      <c r="A24" s="635" t="s">
        <v>300</v>
      </c>
      <c r="B24" s="637"/>
      <c r="C24" s="645">
        <v>697.55</v>
      </c>
      <c r="D24" s="646"/>
      <c r="E24" s="1"/>
      <c r="F24" s="1"/>
      <c r="G24" s="1"/>
      <c r="H24" s="1"/>
      <c r="I24" s="1"/>
      <c r="J24" s="1"/>
      <c r="K24" s="1"/>
      <c r="L24" s="1"/>
      <c r="M24" s="1"/>
    </row>
    <row r="25" spans="1:13" ht="12" customHeight="1" x14ac:dyDescent="0.2">
      <c r="A25" s="1"/>
      <c r="B25" s="1"/>
      <c r="C25" s="1"/>
      <c r="D25" s="2" t="s">
        <v>301</v>
      </c>
      <c r="E25" s="1"/>
      <c r="F25" s="1"/>
      <c r="G25" s="1"/>
      <c r="H25" s="1"/>
      <c r="I25" s="1"/>
      <c r="J25" s="1"/>
      <c r="K25" s="1"/>
      <c r="L25" s="1"/>
      <c r="M25" s="1"/>
    </row>
    <row r="26" spans="1:13" ht="14.25" customHeight="1" x14ac:dyDescent="0.2">
      <c r="A26" s="1"/>
      <c r="B26" s="1"/>
      <c r="C26" s="1"/>
      <c r="D26" s="1"/>
      <c r="E26" s="1"/>
      <c r="F26" s="1"/>
      <c r="G26" s="1"/>
      <c r="H26" s="1"/>
      <c r="I26" s="1"/>
      <c r="J26" s="1"/>
      <c r="K26" s="1"/>
      <c r="L26" s="1"/>
      <c r="M26" s="1"/>
    </row>
    <row r="27" spans="1:13" ht="14.15" customHeight="1" x14ac:dyDescent="0.2">
      <c r="A27" s="6" t="s">
        <v>2311</v>
      </c>
      <c r="B27" s="1"/>
      <c r="C27" s="1"/>
      <c r="D27" s="1"/>
      <c r="E27" s="1"/>
      <c r="F27" s="1"/>
      <c r="G27" s="1"/>
      <c r="H27" s="1"/>
      <c r="I27" s="1"/>
      <c r="J27" s="1"/>
      <c r="K27" s="1"/>
      <c r="L27" s="1"/>
      <c r="M27" s="1"/>
    </row>
    <row r="28" spans="1:13" ht="14.15" customHeight="1" x14ac:dyDescent="0.2">
      <c r="A28" s="640" t="s">
        <v>2312</v>
      </c>
      <c r="B28" s="640" t="s">
        <v>1977</v>
      </c>
      <c r="C28" s="640" t="s">
        <v>178</v>
      </c>
      <c r="D28" s="640"/>
      <c r="E28" s="640"/>
      <c r="F28" s="640"/>
      <c r="G28" s="640"/>
      <c r="H28" s="640" t="s">
        <v>179</v>
      </c>
      <c r="I28" s="640" t="s">
        <v>180</v>
      </c>
      <c r="J28" s="640" t="s">
        <v>181</v>
      </c>
      <c r="K28" s="640" t="s">
        <v>127</v>
      </c>
      <c r="L28" s="641" t="s">
        <v>1629</v>
      </c>
      <c r="M28" s="184" t="s">
        <v>378</v>
      </c>
    </row>
    <row r="29" spans="1:13" ht="14.15" customHeight="1" x14ac:dyDescent="0.2">
      <c r="A29" s="640"/>
      <c r="B29" s="640"/>
      <c r="C29" s="184" t="s">
        <v>300</v>
      </c>
      <c r="D29" s="184" t="s">
        <v>129</v>
      </c>
      <c r="E29" s="184" t="s">
        <v>130</v>
      </c>
      <c r="F29" s="184" t="s">
        <v>131</v>
      </c>
      <c r="G29" s="184" t="s">
        <v>128</v>
      </c>
      <c r="H29" s="640"/>
      <c r="I29" s="640"/>
      <c r="J29" s="640"/>
      <c r="K29" s="640"/>
      <c r="L29" s="641"/>
      <c r="M29" s="184" t="s">
        <v>132</v>
      </c>
    </row>
    <row r="30" spans="1:13" ht="14.15" customHeight="1" x14ac:dyDescent="0.2">
      <c r="A30" s="634" t="s">
        <v>2313</v>
      </c>
      <c r="B30" s="634"/>
      <c r="C30" s="634"/>
      <c r="D30" s="634"/>
      <c r="E30" s="634"/>
      <c r="F30" s="634"/>
      <c r="G30" s="634"/>
      <c r="H30" s="634"/>
      <c r="I30" s="634"/>
      <c r="J30" s="634"/>
      <c r="K30" s="634"/>
      <c r="L30" s="634"/>
      <c r="M30" s="634"/>
    </row>
    <row r="31" spans="1:13" ht="14.15" customHeight="1" x14ac:dyDescent="0.2">
      <c r="A31" s="184">
        <v>27</v>
      </c>
      <c r="B31" s="150">
        <v>697550</v>
      </c>
      <c r="C31" s="150">
        <v>16801</v>
      </c>
      <c r="D31" s="150">
        <v>1142</v>
      </c>
      <c r="E31" s="200">
        <v>711</v>
      </c>
      <c r="F31" s="150">
        <v>6030</v>
      </c>
      <c r="G31" s="150">
        <v>8918</v>
      </c>
      <c r="H31" s="150">
        <v>45853</v>
      </c>
      <c r="I31" s="150">
        <v>11588</v>
      </c>
      <c r="J31" s="150">
        <v>247966</v>
      </c>
      <c r="K31" s="135">
        <v>2456</v>
      </c>
      <c r="L31" s="150">
        <v>7783</v>
      </c>
      <c r="M31" s="150">
        <v>365103</v>
      </c>
    </row>
    <row r="32" spans="1:13" ht="14.15" customHeight="1" x14ac:dyDescent="0.2">
      <c r="A32" s="184">
        <v>28</v>
      </c>
      <c r="B32" s="150">
        <v>697550</v>
      </c>
      <c r="C32" s="150">
        <v>16844</v>
      </c>
      <c r="D32" s="150">
        <v>1135</v>
      </c>
      <c r="E32" s="200">
        <v>711</v>
      </c>
      <c r="F32" s="150">
        <v>6068</v>
      </c>
      <c r="G32" s="150">
        <v>8930</v>
      </c>
      <c r="H32" s="150">
        <v>45824</v>
      </c>
      <c r="I32" s="150">
        <v>11576</v>
      </c>
      <c r="J32" s="150">
        <v>246391</v>
      </c>
      <c r="K32" s="135">
        <v>2456</v>
      </c>
      <c r="L32" s="150">
        <v>7814</v>
      </c>
      <c r="M32" s="150">
        <v>366645</v>
      </c>
    </row>
    <row r="33" spans="1:13" ht="14.15" customHeight="1" x14ac:dyDescent="0.2">
      <c r="A33" s="184">
        <v>29</v>
      </c>
      <c r="B33" s="150">
        <v>697550</v>
      </c>
      <c r="C33" s="150">
        <v>16903</v>
      </c>
      <c r="D33" s="150">
        <v>1135</v>
      </c>
      <c r="E33" s="200">
        <v>712</v>
      </c>
      <c r="F33" s="150">
        <v>6093</v>
      </c>
      <c r="G33" s="150">
        <v>8963</v>
      </c>
      <c r="H33" s="150">
        <v>45825</v>
      </c>
      <c r="I33" s="150">
        <v>11609</v>
      </c>
      <c r="J33" s="150">
        <v>246840</v>
      </c>
      <c r="K33" s="135">
        <v>2470</v>
      </c>
      <c r="L33" s="150">
        <v>7866</v>
      </c>
      <c r="M33" s="150">
        <v>366037</v>
      </c>
    </row>
    <row r="34" spans="1:13" ht="14.15" customHeight="1" x14ac:dyDescent="0.2">
      <c r="A34" s="184">
        <v>30</v>
      </c>
      <c r="B34" s="150">
        <v>697550</v>
      </c>
      <c r="C34" s="150">
        <v>17021</v>
      </c>
      <c r="D34" s="150">
        <v>1206</v>
      </c>
      <c r="E34" s="200">
        <v>663</v>
      </c>
      <c r="F34" s="150">
        <v>6126</v>
      </c>
      <c r="G34" s="150">
        <v>9026</v>
      </c>
      <c r="H34" s="150">
        <v>45880</v>
      </c>
      <c r="I34" s="150">
        <v>11631</v>
      </c>
      <c r="J34" s="150">
        <v>247524</v>
      </c>
      <c r="K34" s="135">
        <v>2464</v>
      </c>
      <c r="L34" s="150">
        <v>8034</v>
      </c>
      <c r="M34" s="150">
        <v>364996</v>
      </c>
    </row>
    <row r="35" spans="1:13" ht="14.15" customHeight="1" x14ac:dyDescent="0.2">
      <c r="A35" s="184">
        <v>31</v>
      </c>
      <c r="B35" s="150">
        <v>697550</v>
      </c>
      <c r="C35" s="150">
        <v>17078</v>
      </c>
      <c r="D35" s="150">
        <v>1207</v>
      </c>
      <c r="E35" s="200">
        <v>663</v>
      </c>
      <c r="F35" s="150">
        <v>6137</v>
      </c>
      <c r="G35" s="150">
        <v>9071</v>
      </c>
      <c r="H35" s="150">
        <v>45761</v>
      </c>
      <c r="I35" s="150">
        <v>11637</v>
      </c>
      <c r="J35" s="150">
        <v>246257</v>
      </c>
      <c r="K35" s="135">
        <v>2469</v>
      </c>
      <c r="L35" s="150">
        <v>8289</v>
      </c>
      <c r="M35" s="150">
        <v>366059</v>
      </c>
    </row>
    <row r="36" spans="1:13" ht="14.15" customHeight="1" x14ac:dyDescent="0.2">
      <c r="A36" s="184">
        <v>2</v>
      </c>
      <c r="B36" s="150">
        <v>697550</v>
      </c>
      <c r="C36" s="150">
        <v>17137</v>
      </c>
      <c r="D36" s="150">
        <v>1204</v>
      </c>
      <c r="E36" s="200">
        <v>660</v>
      </c>
      <c r="F36" s="150">
        <v>6158</v>
      </c>
      <c r="G36" s="150">
        <v>9115</v>
      </c>
      <c r="H36" s="150">
        <v>45712</v>
      </c>
      <c r="I36" s="150">
        <v>11644</v>
      </c>
      <c r="J36" s="150">
        <v>247208</v>
      </c>
      <c r="K36" s="135">
        <v>2467</v>
      </c>
      <c r="L36" s="150">
        <v>8422</v>
      </c>
      <c r="M36" s="150">
        <v>364960</v>
      </c>
    </row>
    <row r="37" spans="1:13" ht="14.15" customHeight="1" x14ac:dyDescent="0.2">
      <c r="A37" s="184">
        <v>3</v>
      </c>
      <c r="B37" s="150">
        <v>697550</v>
      </c>
      <c r="C37" s="150">
        <v>17221</v>
      </c>
      <c r="D37" s="150">
        <v>1237</v>
      </c>
      <c r="E37" s="200">
        <v>656</v>
      </c>
      <c r="F37" s="150">
        <v>6157</v>
      </c>
      <c r="G37" s="150">
        <v>9171</v>
      </c>
      <c r="H37" s="150">
        <v>45623</v>
      </c>
      <c r="I37" s="150">
        <v>11660</v>
      </c>
      <c r="J37" s="150">
        <v>246982</v>
      </c>
      <c r="K37" s="135">
        <v>2438</v>
      </c>
      <c r="L37" s="150">
        <v>8544</v>
      </c>
      <c r="M37" s="150">
        <v>365082</v>
      </c>
    </row>
    <row r="38" spans="1:13" ht="14.15" customHeight="1" x14ac:dyDescent="0.2">
      <c r="A38" s="184">
        <v>4</v>
      </c>
      <c r="B38" s="150">
        <v>697550</v>
      </c>
      <c r="C38" s="150">
        <v>17269</v>
      </c>
      <c r="D38" s="150">
        <v>1238</v>
      </c>
      <c r="E38" s="200">
        <v>656</v>
      </c>
      <c r="F38" s="150">
        <v>6178</v>
      </c>
      <c r="G38" s="150">
        <v>9197</v>
      </c>
      <c r="H38" s="150">
        <v>45541</v>
      </c>
      <c r="I38" s="150">
        <v>11608</v>
      </c>
      <c r="J38" s="150">
        <v>246929</v>
      </c>
      <c r="K38" s="135">
        <v>2445</v>
      </c>
      <c r="L38" s="150">
        <v>8723</v>
      </c>
      <c r="M38" s="150">
        <v>365035</v>
      </c>
    </row>
    <row r="39" spans="1:13" ht="14.15" customHeight="1" x14ac:dyDescent="0.2">
      <c r="A39" s="184">
        <v>5</v>
      </c>
      <c r="B39" s="150">
        <v>697550</v>
      </c>
      <c r="C39" s="150">
        <v>17374</v>
      </c>
      <c r="D39" s="150">
        <v>1260</v>
      </c>
      <c r="E39" s="200">
        <v>656</v>
      </c>
      <c r="F39" s="150">
        <v>6208</v>
      </c>
      <c r="G39" s="150">
        <v>9250</v>
      </c>
      <c r="H39" s="150">
        <v>45471</v>
      </c>
      <c r="I39" s="150">
        <v>11635</v>
      </c>
      <c r="J39" s="150">
        <v>246238</v>
      </c>
      <c r="K39" s="135">
        <v>2450</v>
      </c>
      <c r="L39" s="150">
        <v>8759</v>
      </c>
      <c r="M39" s="150">
        <v>365623</v>
      </c>
    </row>
    <row r="40" spans="1:13" ht="14.15" customHeight="1" x14ac:dyDescent="0.2">
      <c r="A40" s="184">
        <v>6</v>
      </c>
      <c r="B40" s="150">
        <v>697550</v>
      </c>
      <c r="C40" s="150">
        <v>17448</v>
      </c>
      <c r="D40" s="150">
        <v>1294</v>
      </c>
      <c r="E40" s="200">
        <v>657</v>
      </c>
      <c r="F40" s="150">
        <v>6216</v>
      </c>
      <c r="G40" s="150">
        <f>C40-SUM(D40:F40)</f>
        <v>9281</v>
      </c>
      <c r="H40" s="150">
        <v>45417</v>
      </c>
      <c r="I40" s="150">
        <v>11628</v>
      </c>
      <c r="J40" s="150">
        <v>239937</v>
      </c>
      <c r="K40" s="135">
        <v>2445</v>
      </c>
      <c r="L40" s="150">
        <v>8770</v>
      </c>
      <c r="M40" s="150">
        <f>B40-C40-H40-I40-J40-K40-L40</f>
        <v>371905</v>
      </c>
    </row>
    <row r="41" spans="1:13" ht="14.15" customHeight="1" x14ac:dyDescent="0.2">
      <c r="A41" s="635" t="s">
        <v>2314</v>
      </c>
      <c r="B41" s="636"/>
      <c r="C41" s="636"/>
      <c r="D41" s="636"/>
      <c r="E41" s="636"/>
      <c r="F41" s="636"/>
      <c r="G41" s="636"/>
      <c r="H41" s="636"/>
      <c r="I41" s="636"/>
      <c r="J41" s="636"/>
      <c r="K41" s="636"/>
      <c r="L41" s="636"/>
      <c r="M41" s="637"/>
    </row>
    <row r="42" spans="1:13" ht="14.15" customHeight="1" x14ac:dyDescent="0.2">
      <c r="A42" s="184">
        <v>27</v>
      </c>
      <c r="B42" s="150">
        <v>296806</v>
      </c>
      <c r="C42" s="150">
        <v>261947</v>
      </c>
      <c r="D42" s="150">
        <v>11440</v>
      </c>
      <c r="E42" s="150">
        <v>37505</v>
      </c>
      <c r="F42" s="150">
        <v>153757</v>
      </c>
      <c r="G42" s="150">
        <v>59245</v>
      </c>
      <c r="H42" s="150">
        <v>5404</v>
      </c>
      <c r="I42" s="200">
        <v>569</v>
      </c>
      <c r="J42" s="135">
        <v>3085</v>
      </c>
      <c r="K42" s="200">
        <v>35</v>
      </c>
      <c r="L42" s="150">
        <v>25766</v>
      </c>
      <c r="M42" s="200" t="s">
        <v>34</v>
      </c>
    </row>
    <row r="43" spans="1:13" ht="14.15" customHeight="1" x14ac:dyDescent="0.2">
      <c r="A43" s="184">
        <v>28</v>
      </c>
      <c r="B43" s="150">
        <v>292585</v>
      </c>
      <c r="C43" s="150">
        <v>258027</v>
      </c>
      <c r="D43" s="150">
        <v>11039</v>
      </c>
      <c r="E43" s="150">
        <v>36449</v>
      </c>
      <c r="F43" s="150">
        <v>151147</v>
      </c>
      <c r="G43" s="150">
        <v>59392</v>
      </c>
      <c r="H43" s="150">
        <v>5400</v>
      </c>
      <c r="I43" s="200">
        <v>567</v>
      </c>
      <c r="J43" s="135">
        <v>3073</v>
      </c>
      <c r="K43" s="200">
        <v>35</v>
      </c>
      <c r="L43" s="150">
        <v>25483</v>
      </c>
      <c r="M43" s="200" t="s">
        <v>34</v>
      </c>
    </row>
    <row r="44" spans="1:13" ht="14.15" customHeight="1" x14ac:dyDescent="0.2">
      <c r="A44" s="184">
        <v>29</v>
      </c>
      <c r="B44" s="150">
        <v>289761</v>
      </c>
      <c r="C44" s="150">
        <v>255220</v>
      </c>
      <c r="D44" s="150">
        <v>10814</v>
      </c>
      <c r="E44" s="150">
        <v>35823</v>
      </c>
      <c r="F44" s="150">
        <v>148938</v>
      </c>
      <c r="G44" s="150">
        <v>59645</v>
      </c>
      <c r="H44" s="150">
        <v>5385</v>
      </c>
      <c r="I44" s="200">
        <v>569</v>
      </c>
      <c r="J44" s="135">
        <v>3076</v>
      </c>
      <c r="K44" s="200">
        <v>35</v>
      </c>
      <c r="L44" s="150">
        <v>25476</v>
      </c>
      <c r="M44" s="200" t="s">
        <v>1080</v>
      </c>
    </row>
    <row r="45" spans="1:13" ht="14.15" customHeight="1" x14ac:dyDescent="0.2">
      <c r="A45" s="184">
        <v>30</v>
      </c>
      <c r="B45" s="150">
        <v>272569</v>
      </c>
      <c r="C45" s="150">
        <v>239560</v>
      </c>
      <c r="D45" s="150">
        <v>10326</v>
      </c>
      <c r="E45" s="150">
        <v>32582</v>
      </c>
      <c r="F45" s="150">
        <v>141713</v>
      </c>
      <c r="G45" s="150">
        <v>54939</v>
      </c>
      <c r="H45" s="150">
        <v>5389</v>
      </c>
      <c r="I45" s="200">
        <v>569</v>
      </c>
      <c r="J45" s="135">
        <v>3077</v>
      </c>
      <c r="K45" s="200">
        <v>35</v>
      </c>
      <c r="L45" s="150">
        <v>23939</v>
      </c>
      <c r="M45" s="200" t="s">
        <v>1080</v>
      </c>
    </row>
    <row r="46" spans="1:13" ht="14.15" customHeight="1" x14ac:dyDescent="0.2">
      <c r="A46" s="262">
        <v>31</v>
      </c>
      <c r="B46" s="175">
        <v>267814</v>
      </c>
      <c r="C46" s="175">
        <v>234607</v>
      </c>
      <c r="D46" s="175">
        <v>9878</v>
      </c>
      <c r="E46" s="175">
        <v>31784</v>
      </c>
      <c r="F46" s="175">
        <v>137981</v>
      </c>
      <c r="G46" s="175">
        <v>54964</v>
      </c>
      <c r="H46" s="175">
        <v>5386</v>
      </c>
      <c r="I46" s="258">
        <v>569</v>
      </c>
      <c r="J46" s="172">
        <v>3062</v>
      </c>
      <c r="K46" s="258">
        <v>35</v>
      </c>
      <c r="L46" s="175">
        <v>24155</v>
      </c>
      <c r="M46" s="227" t="s">
        <v>4005</v>
      </c>
    </row>
    <row r="47" spans="1:13" ht="14.15" customHeight="1" x14ac:dyDescent="0.2">
      <c r="A47" s="262">
        <v>2</v>
      </c>
      <c r="B47" s="175">
        <v>263543</v>
      </c>
      <c r="C47" s="175">
        <v>230217</v>
      </c>
      <c r="D47" s="175">
        <v>9659</v>
      </c>
      <c r="E47" s="175">
        <v>31034</v>
      </c>
      <c r="F47" s="175">
        <v>134594</v>
      </c>
      <c r="G47" s="175">
        <v>54930</v>
      </c>
      <c r="H47" s="175">
        <v>5380</v>
      </c>
      <c r="I47" s="258">
        <v>568</v>
      </c>
      <c r="J47" s="172">
        <v>3066</v>
      </c>
      <c r="K47" s="258">
        <v>35</v>
      </c>
      <c r="L47" s="175">
        <v>24277</v>
      </c>
      <c r="M47" s="227" t="s">
        <v>4005</v>
      </c>
    </row>
    <row r="48" spans="1:13" ht="14.15" customHeight="1" x14ac:dyDescent="0.2">
      <c r="A48" s="262">
        <v>3</v>
      </c>
      <c r="B48" s="175">
        <v>244070</v>
      </c>
      <c r="C48" s="175">
        <v>212734</v>
      </c>
      <c r="D48" s="175">
        <v>9300</v>
      </c>
      <c r="E48" s="175">
        <v>30108</v>
      </c>
      <c r="F48" s="175">
        <v>125971</v>
      </c>
      <c r="G48" s="175">
        <v>47355</v>
      </c>
      <c r="H48" s="175">
        <v>5373</v>
      </c>
      <c r="I48" s="258">
        <v>569</v>
      </c>
      <c r="J48" s="172">
        <v>3062</v>
      </c>
      <c r="K48" s="258">
        <v>34</v>
      </c>
      <c r="L48" s="175">
        <v>22298</v>
      </c>
      <c r="M48" s="258" t="s">
        <v>4005</v>
      </c>
    </row>
    <row r="49" spans="1:13" ht="14.15" customHeight="1" x14ac:dyDescent="0.2">
      <c r="A49" s="184">
        <v>4</v>
      </c>
      <c r="B49" s="150">
        <v>241623</v>
      </c>
      <c r="C49" s="150">
        <v>210313</v>
      </c>
      <c r="D49" s="150">
        <v>9193</v>
      </c>
      <c r="E49" s="150">
        <v>29609</v>
      </c>
      <c r="F49" s="150">
        <v>123900</v>
      </c>
      <c r="G49" s="150">
        <v>47611</v>
      </c>
      <c r="H49" s="150">
        <v>5366</v>
      </c>
      <c r="I49" s="200">
        <v>569</v>
      </c>
      <c r="J49" s="135">
        <v>3068</v>
      </c>
      <c r="K49" s="200">
        <v>35</v>
      </c>
      <c r="L49" s="150">
        <v>22271</v>
      </c>
      <c r="M49" s="200" t="s">
        <v>4005</v>
      </c>
    </row>
    <row r="50" spans="1:13" ht="14.15" customHeight="1" x14ac:dyDescent="0.2">
      <c r="A50" s="184">
        <v>5</v>
      </c>
      <c r="B50" s="150">
        <v>239628</v>
      </c>
      <c r="C50" s="150">
        <v>208614</v>
      </c>
      <c r="D50" s="150">
        <v>9216</v>
      </c>
      <c r="E50" s="150">
        <v>29133</v>
      </c>
      <c r="F50" s="150">
        <v>122569</v>
      </c>
      <c r="G50" s="150">
        <v>47696</v>
      </c>
      <c r="H50" s="150">
        <v>5361</v>
      </c>
      <c r="I50" s="150">
        <v>571</v>
      </c>
      <c r="J50" s="150">
        <v>3065</v>
      </c>
      <c r="K50" s="135">
        <v>35</v>
      </c>
      <c r="L50" s="150">
        <v>21982</v>
      </c>
      <c r="M50" s="150" t="s">
        <v>4005</v>
      </c>
    </row>
    <row r="51" spans="1:13" ht="14.15" customHeight="1" x14ac:dyDescent="0.2">
      <c r="A51" s="184">
        <v>6</v>
      </c>
      <c r="B51" s="150">
        <v>230928</v>
      </c>
      <c r="C51" s="150">
        <v>200783</v>
      </c>
      <c r="D51" s="150">
        <v>8903</v>
      </c>
      <c r="E51" s="200">
        <v>29300</v>
      </c>
      <c r="F51" s="150">
        <v>119187</v>
      </c>
      <c r="G51" s="150">
        <f>C51-SUM(D51:F51)</f>
        <v>43393</v>
      </c>
      <c r="H51" s="150">
        <v>5430</v>
      </c>
      <c r="I51" s="150">
        <v>605</v>
      </c>
      <c r="J51" s="150">
        <v>3012</v>
      </c>
      <c r="K51" s="135">
        <v>35</v>
      </c>
      <c r="L51" s="150">
        <v>21063</v>
      </c>
      <c r="M51" s="150" t="s">
        <v>4005</v>
      </c>
    </row>
    <row r="52" spans="1:13" ht="27.75" customHeight="1" x14ac:dyDescent="0.2">
      <c r="A52" s="638" t="s">
        <v>2833</v>
      </c>
      <c r="B52" s="638"/>
      <c r="C52" s="638"/>
      <c r="D52" s="638"/>
      <c r="E52" s="638"/>
      <c r="F52" s="638"/>
      <c r="G52" s="638"/>
      <c r="H52" s="638"/>
      <c r="I52" s="638"/>
      <c r="J52" s="638"/>
      <c r="K52" s="638"/>
      <c r="L52" s="638"/>
      <c r="M52" s="638"/>
    </row>
    <row r="53" spans="1:13" ht="12" customHeight="1" x14ac:dyDescent="0.2">
      <c r="A53" s="4"/>
      <c r="B53" s="1"/>
      <c r="C53" s="60"/>
      <c r="D53" s="1"/>
      <c r="E53" s="1"/>
      <c r="F53" s="1"/>
      <c r="G53" s="1"/>
      <c r="H53" s="1"/>
      <c r="I53" s="1"/>
      <c r="J53" s="1"/>
      <c r="K53" s="1"/>
      <c r="L53" s="1"/>
      <c r="M53" s="2" t="s">
        <v>1486</v>
      </c>
    </row>
    <row r="54" spans="1:13" ht="24" customHeight="1" x14ac:dyDescent="0.2">
      <c r="A54" s="4"/>
      <c r="B54" s="1"/>
      <c r="C54" s="60"/>
      <c r="D54" s="1"/>
      <c r="E54" s="1"/>
      <c r="F54" s="1"/>
      <c r="G54" s="1"/>
      <c r="H54" s="1"/>
      <c r="I54" s="1"/>
      <c r="J54" s="1"/>
      <c r="K54" s="1"/>
      <c r="L54" s="1"/>
      <c r="M54" s="2"/>
    </row>
    <row r="55" spans="1:13" ht="36.75" customHeight="1" x14ac:dyDescent="0.2">
      <c r="A55" s="6" t="s">
        <v>4750</v>
      </c>
      <c r="B55" s="1"/>
      <c r="C55" s="1"/>
      <c r="D55" s="1"/>
      <c r="E55" s="1"/>
      <c r="F55" s="1"/>
      <c r="G55" s="1"/>
      <c r="H55" s="1"/>
      <c r="I55" s="1"/>
      <c r="J55" s="1"/>
      <c r="K55" s="1"/>
      <c r="L55" s="1"/>
      <c r="M55" s="1"/>
    </row>
    <row r="56" spans="1:13" ht="36" customHeight="1" x14ac:dyDescent="0.2">
      <c r="A56" s="639" t="s">
        <v>1487</v>
      </c>
      <c r="B56" s="639"/>
      <c r="C56" s="639" t="s">
        <v>3082</v>
      </c>
      <c r="D56" s="639"/>
      <c r="E56" s="639" t="s">
        <v>577</v>
      </c>
      <c r="F56" s="639"/>
      <c r="G56" s="639" t="s">
        <v>2315</v>
      </c>
      <c r="H56" s="639"/>
      <c r="I56" s="653" t="s">
        <v>3083</v>
      </c>
      <c r="J56" s="653"/>
      <c r="K56" s="639" t="s">
        <v>3084</v>
      </c>
      <c r="L56" s="639"/>
      <c r="M56" s="1"/>
    </row>
    <row r="57" spans="1:13" ht="36" customHeight="1" x14ac:dyDescent="0.2">
      <c r="A57" s="626" t="s">
        <v>4090</v>
      </c>
      <c r="B57" s="627"/>
      <c r="C57" s="628">
        <v>50000</v>
      </c>
      <c r="D57" s="629"/>
      <c r="E57" s="630" t="s">
        <v>4091</v>
      </c>
      <c r="F57" s="631"/>
      <c r="G57" s="626" t="s">
        <v>4092</v>
      </c>
      <c r="H57" s="627"/>
      <c r="I57" s="632" t="s">
        <v>4093</v>
      </c>
      <c r="J57" s="633"/>
      <c r="K57" s="626" t="s">
        <v>4094</v>
      </c>
      <c r="L57" s="627"/>
      <c r="M57" s="1"/>
    </row>
    <row r="58" spans="1:13" ht="36" customHeight="1" x14ac:dyDescent="0.2">
      <c r="A58" s="626" t="s">
        <v>4095</v>
      </c>
      <c r="B58" s="627"/>
      <c r="C58" s="628">
        <v>18300</v>
      </c>
      <c r="D58" s="629"/>
      <c r="E58" s="630" t="s">
        <v>4096</v>
      </c>
      <c r="F58" s="631"/>
      <c r="G58" s="626" t="s">
        <v>4097</v>
      </c>
      <c r="H58" s="627"/>
      <c r="I58" s="632" t="s">
        <v>4098</v>
      </c>
      <c r="J58" s="633"/>
      <c r="K58" s="626" t="s">
        <v>4099</v>
      </c>
      <c r="L58" s="627"/>
      <c r="M58" s="1"/>
    </row>
    <row r="59" spans="1:13" ht="36" customHeight="1" x14ac:dyDescent="0.2">
      <c r="A59" s="626" t="s">
        <v>4100</v>
      </c>
      <c r="B59" s="627"/>
      <c r="C59" s="628">
        <v>12400</v>
      </c>
      <c r="D59" s="629"/>
      <c r="E59" s="630" t="s">
        <v>4101</v>
      </c>
      <c r="F59" s="631"/>
      <c r="G59" s="626" t="s">
        <v>4102</v>
      </c>
      <c r="H59" s="627"/>
      <c r="I59" s="632" t="s">
        <v>4098</v>
      </c>
      <c r="J59" s="633"/>
      <c r="K59" s="626" t="s">
        <v>4103</v>
      </c>
      <c r="L59" s="627"/>
      <c r="M59" s="1"/>
    </row>
    <row r="60" spans="1:13" ht="36" customHeight="1" x14ac:dyDescent="0.2">
      <c r="A60" s="626" t="s">
        <v>4104</v>
      </c>
      <c r="B60" s="627"/>
      <c r="C60" s="628">
        <v>31700</v>
      </c>
      <c r="D60" s="629"/>
      <c r="E60" s="630" t="s">
        <v>4105</v>
      </c>
      <c r="F60" s="631"/>
      <c r="G60" s="626" t="s">
        <v>4106</v>
      </c>
      <c r="H60" s="627"/>
      <c r="I60" s="632" t="s">
        <v>4098</v>
      </c>
      <c r="J60" s="633"/>
      <c r="K60" s="626" t="s">
        <v>4107</v>
      </c>
      <c r="L60" s="627"/>
      <c r="M60" s="1"/>
    </row>
    <row r="61" spans="1:13" ht="36" customHeight="1" x14ac:dyDescent="0.2">
      <c r="A61" s="626" t="s">
        <v>4108</v>
      </c>
      <c r="B61" s="627"/>
      <c r="C61" s="628">
        <v>40100</v>
      </c>
      <c r="D61" s="629"/>
      <c r="E61" s="630" t="s">
        <v>4109</v>
      </c>
      <c r="F61" s="631"/>
      <c r="G61" s="626" t="s">
        <v>4110</v>
      </c>
      <c r="H61" s="627"/>
      <c r="I61" s="632" t="s">
        <v>4093</v>
      </c>
      <c r="J61" s="633"/>
      <c r="K61" s="626" t="s">
        <v>4111</v>
      </c>
      <c r="L61" s="627"/>
      <c r="M61" s="1"/>
    </row>
    <row r="62" spans="1:13" ht="36" customHeight="1" x14ac:dyDescent="0.2">
      <c r="A62" s="626" t="s">
        <v>4112</v>
      </c>
      <c r="B62" s="627"/>
      <c r="C62" s="628">
        <v>18500</v>
      </c>
      <c r="D62" s="629"/>
      <c r="E62" s="630" t="s">
        <v>4113</v>
      </c>
      <c r="F62" s="631"/>
      <c r="G62" s="626" t="s">
        <v>4114</v>
      </c>
      <c r="H62" s="627"/>
      <c r="I62" s="632" t="s">
        <v>4093</v>
      </c>
      <c r="J62" s="633"/>
      <c r="K62" s="626" t="s">
        <v>4115</v>
      </c>
      <c r="L62" s="627"/>
      <c r="M62" s="1"/>
    </row>
    <row r="63" spans="1:13" ht="36" customHeight="1" x14ac:dyDescent="0.2">
      <c r="A63" s="626" t="s">
        <v>4116</v>
      </c>
      <c r="B63" s="627"/>
      <c r="C63" s="628">
        <v>24200</v>
      </c>
      <c r="D63" s="629"/>
      <c r="E63" s="630" t="s">
        <v>4117</v>
      </c>
      <c r="F63" s="631"/>
      <c r="G63" s="626" t="s">
        <v>4118</v>
      </c>
      <c r="H63" s="627"/>
      <c r="I63" s="632" t="s">
        <v>4098</v>
      </c>
      <c r="J63" s="633"/>
      <c r="K63" s="626" t="s">
        <v>4119</v>
      </c>
      <c r="L63" s="627"/>
      <c r="M63" s="1"/>
    </row>
    <row r="64" spans="1:13" ht="36" customHeight="1" x14ac:dyDescent="0.2">
      <c r="A64" s="626" t="s">
        <v>4120</v>
      </c>
      <c r="B64" s="627"/>
      <c r="C64" s="628">
        <v>23100</v>
      </c>
      <c r="D64" s="629"/>
      <c r="E64" s="630" t="s">
        <v>4121</v>
      </c>
      <c r="F64" s="631"/>
      <c r="G64" s="626" t="s">
        <v>4122</v>
      </c>
      <c r="H64" s="627"/>
      <c r="I64" s="632" t="s">
        <v>4098</v>
      </c>
      <c r="J64" s="633"/>
      <c r="K64" s="626" t="s">
        <v>4123</v>
      </c>
      <c r="L64" s="627"/>
      <c r="M64" s="1"/>
    </row>
    <row r="65" spans="1:13" ht="36" customHeight="1" x14ac:dyDescent="0.2">
      <c r="A65" s="626" t="s">
        <v>4124</v>
      </c>
      <c r="B65" s="627"/>
      <c r="C65" s="628">
        <v>8900</v>
      </c>
      <c r="D65" s="629"/>
      <c r="E65" s="630" t="s">
        <v>4125</v>
      </c>
      <c r="F65" s="631"/>
      <c r="G65" s="626" t="s">
        <v>4126</v>
      </c>
      <c r="H65" s="627"/>
      <c r="I65" s="632" t="s">
        <v>4098</v>
      </c>
      <c r="J65" s="633"/>
      <c r="K65" s="626" t="s">
        <v>4127</v>
      </c>
      <c r="L65" s="627"/>
      <c r="M65" s="1"/>
    </row>
    <row r="66" spans="1:13" ht="36" customHeight="1" x14ac:dyDescent="0.2">
      <c r="A66" s="626" t="s">
        <v>4128</v>
      </c>
      <c r="B66" s="627"/>
      <c r="C66" s="628">
        <v>58500</v>
      </c>
      <c r="D66" s="629"/>
      <c r="E66" s="630" t="s">
        <v>4053</v>
      </c>
      <c r="F66" s="631"/>
      <c r="G66" s="626" t="s">
        <v>4129</v>
      </c>
      <c r="H66" s="627"/>
      <c r="I66" s="632" t="s">
        <v>4093</v>
      </c>
      <c r="J66" s="633"/>
      <c r="K66" s="626" t="s">
        <v>4130</v>
      </c>
      <c r="L66" s="627"/>
      <c r="M66" s="1"/>
    </row>
    <row r="67" spans="1:13" ht="36" customHeight="1" x14ac:dyDescent="0.2">
      <c r="A67" s="626" t="s">
        <v>4131</v>
      </c>
      <c r="B67" s="627"/>
      <c r="C67" s="628">
        <v>65000</v>
      </c>
      <c r="D67" s="629"/>
      <c r="E67" s="630" t="s">
        <v>4132</v>
      </c>
      <c r="F67" s="631"/>
      <c r="G67" s="626" t="s">
        <v>4133</v>
      </c>
      <c r="H67" s="627"/>
      <c r="I67" s="632" t="s">
        <v>4093</v>
      </c>
      <c r="J67" s="633"/>
      <c r="K67" s="626" t="s">
        <v>4134</v>
      </c>
      <c r="L67" s="627"/>
      <c r="M67" s="1"/>
    </row>
    <row r="68" spans="1:13" ht="36" customHeight="1" x14ac:dyDescent="0.2">
      <c r="A68" s="626" t="s">
        <v>4135</v>
      </c>
      <c r="B68" s="627"/>
      <c r="C68" s="628">
        <v>65100</v>
      </c>
      <c r="D68" s="629"/>
      <c r="E68" s="630" t="s">
        <v>4136</v>
      </c>
      <c r="F68" s="631"/>
      <c r="G68" s="626" t="s">
        <v>4137</v>
      </c>
      <c r="H68" s="627"/>
      <c r="I68" s="632" t="s">
        <v>4098</v>
      </c>
      <c r="J68" s="633"/>
      <c r="K68" s="626" t="s">
        <v>4138</v>
      </c>
      <c r="L68" s="627"/>
      <c r="M68" s="1"/>
    </row>
    <row r="69" spans="1:13" ht="36" customHeight="1" x14ac:dyDescent="0.2">
      <c r="A69" s="626" t="s">
        <v>4139</v>
      </c>
      <c r="B69" s="627"/>
      <c r="C69" s="628">
        <v>198000</v>
      </c>
      <c r="D69" s="629"/>
      <c r="E69" s="630" t="s">
        <v>4140</v>
      </c>
      <c r="F69" s="631"/>
      <c r="G69" s="626" t="s">
        <v>4141</v>
      </c>
      <c r="H69" s="627"/>
      <c r="I69" s="632" t="s">
        <v>4093</v>
      </c>
      <c r="J69" s="633"/>
      <c r="K69" s="626" t="s">
        <v>4142</v>
      </c>
      <c r="L69" s="627"/>
      <c r="M69" s="1"/>
    </row>
    <row r="70" spans="1:13" ht="36" customHeight="1" x14ac:dyDescent="0.2">
      <c r="A70" s="626" t="s">
        <v>4143</v>
      </c>
      <c r="B70" s="627"/>
      <c r="C70" s="628">
        <v>27600</v>
      </c>
      <c r="D70" s="629"/>
      <c r="E70" s="630" t="s">
        <v>4144</v>
      </c>
      <c r="F70" s="631"/>
      <c r="G70" s="626" t="s">
        <v>4145</v>
      </c>
      <c r="H70" s="627"/>
      <c r="I70" s="632" t="s">
        <v>4093</v>
      </c>
      <c r="J70" s="633"/>
      <c r="K70" s="626" t="s">
        <v>4146</v>
      </c>
      <c r="L70" s="627"/>
      <c r="M70" s="1"/>
    </row>
    <row r="71" spans="1:13" ht="36" customHeight="1" x14ac:dyDescent="0.2">
      <c r="A71" s="626" t="s">
        <v>4147</v>
      </c>
      <c r="B71" s="627"/>
      <c r="C71" s="628">
        <v>45600</v>
      </c>
      <c r="D71" s="629"/>
      <c r="E71" s="630" t="s">
        <v>4148</v>
      </c>
      <c r="F71" s="631"/>
      <c r="G71" s="626" t="s">
        <v>4149</v>
      </c>
      <c r="H71" s="627"/>
      <c r="I71" s="632" t="s">
        <v>4098</v>
      </c>
      <c r="J71" s="633"/>
      <c r="K71" s="626" t="s">
        <v>4150</v>
      </c>
      <c r="L71" s="627"/>
      <c r="M71" s="1"/>
    </row>
    <row r="72" spans="1:13" ht="36" customHeight="1" x14ac:dyDescent="0.2">
      <c r="A72" s="626" t="s">
        <v>4151</v>
      </c>
      <c r="B72" s="627"/>
      <c r="C72" s="628">
        <v>64000</v>
      </c>
      <c r="D72" s="629"/>
      <c r="E72" s="630" t="s">
        <v>4054</v>
      </c>
      <c r="F72" s="631"/>
      <c r="G72" s="626" t="s">
        <v>4152</v>
      </c>
      <c r="H72" s="627"/>
      <c r="I72" s="632" t="s">
        <v>4098</v>
      </c>
      <c r="J72" s="633"/>
      <c r="K72" s="626" t="s">
        <v>4153</v>
      </c>
      <c r="L72" s="627"/>
      <c r="M72" s="1"/>
    </row>
    <row r="73" spans="1:13" ht="36" customHeight="1" x14ac:dyDescent="0.2">
      <c r="A73" s="626" t="s">
        <v>4154</v>
      </c>
      <c r="B73" s="627"/>
      <c r="C73" s="628">
        <v>62700</v>
      </c>
      <c r="D73" s="629"/>
      <c r="E73" s="630" t="s">
        <v>4155</v>
      </c>
      <c r="F73" s="631"/>
      <c r="G73" s="626" t="s">
        <v>4156</v>
      </c>
      <c r="H73" s="627"/>
      <c r="I73" s="632" t="s">
        <v>4093</v>
      </c>
      <c r="J73" s="633"/>
      <c r="K73" s="626" t="s">
        <v>4157</v>
      </c>
      <c r="L73" s="627"/>
      <c r="M73" s="1"/>
    </row>
    <row r="74" spans="1:13" ht="36" customHeight="1" x14ac:dyDescent="0.2">
      <c r="A74" s="1" t="s">
        <v>3085</v>
      </c>
      <c r="B74" s="1"/>
      <c r="C74" s="1"/>
      <c r="D74" s="1"/>
      <c r="E74" s="1"/>
      <c r="F74" s="1"/>
      <c r="G74" s="1"/>
      <c r="H74" s="1"/>
      <c r="I74" s="1"/>
      <c r="J74" s="1"/>
      <c r="K74" s="1"/>
      <c r="L74" s="1" t="s">
        <v>4067</v>
      </c>
      <c r="M74" s="1"/>
    </row>
    <row r="75" spans="1:13" ht="36" customHeight="1" x14ac:dyDescent="0.2"/>
    <row r="76" spans="1:13" ht="21.75" customHeight="1" x14ac:dyDescent="0.2"/>
    <row r="140" spans="1:1" x14ac:dyDescent="0.2">
      <c r="A140" s="22"/>
    </row>
  </sheetData>
  <mergeCells count="156">
    <mergeCell ref="A72:B72"/>
    <mergeCell ref="C72:D72"/>
    <mergeCell ref="E72:F72"/>
    <mergeCell ref="G72:H72"/>
    <mergeCell ref="I72:J72"/>
    <mergeCell ref="K72:L72"/>
    <mergeCell ref="A73:B73"/>
    <mergeCell ref="C73:D73"/>
    <mergeCell ref="E73:F73"/>
    <mergeCell ref="G73:H73"/>
    <mergeCell ref="I73:J73"/>
    <mergeCell ref="K73:L73"/>
    <mergeCell ref="A71:B71"/>
    <mergeCell ref="C71:D71"/>
    <mergeCell ref="E71:F71"/>
    <mergeCell ref="G71:H71"/>
    <mergeCell ref="I71:J71"/>
    <mergeCell ref="K71:L71"/>
    <mergeCell ref="C17:D17"/>
    <mergeCell ref="A13:C13"/>
    <mergeCell ref="A24:B24"/>
    <mergeCell ref="C24:D24"/>
    <mergeCell ref="A18:B18"/>
    <mergeCell ref="A20:B20"/>
    <mergeCell ref="C19:D19"/>
    <mergeCell ref="A19:B19"/>
    <mergeCell ref="K58:L58"/>
    <mergeCell ref="I57:J57"/>
    <mergeCell ref="K57:L57"/>
    <mergeCell ref="I56:J56"/>
    <mergeCell ref="K56:L56"/>
    <mergeCell ref="I58:J58"/>
    <mergeCell ref="I62:J62"/>
    <mergeCell ref="I59:J59"/>
    <mergeCell ref="G58:H58"/>
    <mergeCell ref="C59:D59"/>
    <mergeCell ref="J4:L4"/>
    <mergeCell ref="A23:B23"/>
    <mergeCell ref="C23:D23"/>
    <mergeCell ref="A4:B5"/>
    <mergeCell ref="A6:B6"/>
    <mergeCell ref="C20:D20"/>
    <mergeCell ref="C5:E5"/>
    <mergeCell ref="C6:E6"/>
    <mergeCell ref="J5:K5"/>
    <mergeCell ref="D9:I9"/>
    <mergeCell ref="J6:K6"/>
    <mergeCell ref="D10:I10"/>
    <mergeCell ref="A8:C8"/>
    <mergeCell ref="A9:C9"/>
    <mergeCell ref="D8:I8"/>
    <mergeCell ref="A10:C10"/>
    <mergeCell ref="D13:I13"/>
    <mergeCell ref="A21:B21"/>
    <mergeCell ref="C21:D21"/>
    <mergeCell ref="A22:B22"/>
    <mergeCell ref="C22:D22"/>
    <mergeCell ref="A11:C11"/>
    <mergeCell ref="D11:I11"/>
    <mergeCell ref="C18:D18"/>
    <mergeCell ref="A12:C12"/>
    <mergeCell ref="D12:I12"/>
    <mergeCell ref="H28:H29"/>
    <mergeCell ref="A17:B17"/>
    <mergeCell ref="H4:I4"/>
    <mergeCell ref="C4:G4"/>
    <mergeCell ref="E65:F65"/>
    <mergeCell ref="G65:H65"/>
    <mergeCell ref="I63:J63"/>
    <mergeCell ref="G64:H64"/>
    <mergeCell ref="C63:D63"/>
    <mergeCell ref="E63:F63"/>
    <mergeCell ref="G63:H63"/>
    <mergeCell ref="G62:H62"/>
    <mergeCell ref="I65:J65"/>
    <mergeCell ref="C61:D61"/>
    <mergeCell ref="C62:D62"/>
    <mergeCell ref="E62:F62"/>
    <mergeCell ref="E61:F61"/>
    <mergeCell ref="G61:H61"/>
    <mergeCell ref="I60:J60"/>
    <mergeCell ref="I61:J61"/>
    <mergeCell ref="E60:F60"/>
    <mergeCell ref="G60:H60"/>
    <mergeCell ref="I28:I29"/>
    <mergeCell ref="J28:J29"/>
    <mergeCell ref="K28:K29"/>
    <mergeCell ref="L28:L29"/>
    <mergeCell ref="A28:A29"/>
    <mergeCell ref="B28:B29"/>
    <mergeCell ref="C28:G28"/>
    <mergeCell ref="K65:L65"/>
    <mergeCell ref="A64:B64"/>
    <mergeCell ref="C64:D64"/>
    <mergeCell ref="E64:F64"/>
    <mergeCell ref="A63:B63"/>
    <mergeCell ref="K63:L63"/>
    <mergeCell ref="A65:B65"/>
    <mergeCell ref="C65:D65"/>
    <mergeCell ref="I64:J64"/>
    <mergeCell ref="K64:L64"/>
    <mergeCell ref="A61:B61"/>
    <mergeCell ref="A62:B62"/>
    <mergeCell ref="K59:L59"/>
    <mergeCell ref="K60:L60"/>
    <mergeCell ref="K61:L61"/>
    <mergeCell ref="K62:L62"/>
    <mergeCell ref="A59:B59"/>
    <mergeCell ref="A66:B66"/>
    <mergeCell ref="C66:D66"/>
    <mergeCell ref="E66:F66"/>
    <mergeCell ref="G66:H66"/>
    <mergeCell ref="I66:J66"/>
    <mergeCell ref="K66:L66"/>
    <mergeCell ref="A30:M30"/>
    <mergeCell ref="A41:M41"/>
    <mergeCell ref="A52:M52"/>
    <mergeCell ref="E59:F59"/>
    <mergeCell ref="G59:H59"/>
    <mergeCell ref="A60:B60"/>
    <mergeCell ref="C60:D60"/>
    <mergeCell ref="E58:F58"/>
    <mergeCell ref="A56:B56"/>
    <mergeCell ref="C56:D56"/>
    <mergeCell ref="E56:F56"/>
    <mergeCell ref="G56:H56"/>
    <mergeCell ref="A58:B58"/>
    <mergeCell ref="C58:D58"/>
    <mergeCell ref="A57:B57"/>
    <mergeCell ref="C57:D57"/>
    <mergeCell ref="E57:F57"/>
    <mergeCell ref="G57:H57"/>
    <mergeCell ref="A68:B68"/>
    <mergeCell ref="C68:D68"/>
    <mergeCell ref="E68:F68"/>
    <mergeCell ref="G68:H68"/>
    <mergeCell ref="I68:J68"/>
    <mergeCell ref="K68:L68"/>
    <mergeCell ref="A67:B67"/>
    <mergeCell ref="C67:D67"/>
    <mergeCell ref="E67:F67"/>
    <mergeCell ref="G67:H67"/>
    <mergeCell ref="I67:J67"/>
    <mergeCell ref="K67:L67"/>
    <mergeCell ref="A70:B70"/>
    <mergeCell ref="C70:D70"/>
    <mergeCell ref="E70:F70"/>
    <mergeCell ref="G70:H70"/>
    <mergeCell ref="I70:J70"/>
    <mergeCell ref="K70:L70"/>
    <mergeCell ref="A69:B69"/>
    <mergeCell ref="C69:D69"/>
    <mergeCell ref="E69:F69"/>
    <mergeCell ref="G69:H69"/>
    <mergeCell ref="I69:J69"/>
    <mergeCell ref="K69:L69"/>
  </mergeCells>
  <phoneticPr fontId="2"/>
  <pageMargins left="0.78740157480314965" right="0.39370078740157483" top="0.98425196850393704" bottom="0.98425196850393704" header="0.51181102362204722" footer="0.51181102362204722"/>
  <pageSetup paperSize="9" scale="95" orientation="portrait" r:id="rId1"/>
  <headerFooter alignWithMargins="0"/>
  <rowBreaks count="1" manualBreakCount="1">
    <brk id="5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5" tint="0.39997558519241921"/>
  </sheetPr>
  <dimension ref="A1:L83"/>
  <sheetViews>
    <sheetView view="pageBreakPreview" topLeftCell="A4" zoomScaleNormal="100" zoomScaleSheetLayoutView="100" workbookViewId="0">
      <selection activeCell="J23" sqref="J23"/>
    </sheetView>
  </sheetViews>
  <sheetFormatPr defaultColWidth="9" defaultRowHeight="12" x14ac:dyDescent="0.2"/>
  <cols>
    <col min="1" max="1" width="30.6328125" style="1" customWidth="1"/>
    <col min="2" max="9" width="10.6328125" style="1" customWidth="1"/>
    <col min="10" max="10" width="7.6328125" style="1" customWidth="1"/>
    <col min="11" max="16384" width="9" style="1"/>
  </cols>
  <sheetData>
    <row r="1" spans="1:12" ht="14.15" customHeight="1" x14ac:dyDescent="0.2">
      <c r="A1" s="6" t="s">
        <v>1877</v>
      </c>
      <c r="B1" s="4"/>
      <c r="C1" s="4"/>
      <c r="D1" s="4"/>
      <c r="E1" s="4"/>
      <c r="F1" s="4"/>
      <c r="G1" s="4"/>
      <c r="H1" s="4"/>
      <c r="I1" s="4"/>
      <c r="J1" s="4"/>
      <c r="K1" s="4"/>
      <c r="L1" s="4"/>
    </row>
    <row r="2" spans="1:12" ht="14.15" customHeight="1" x14ac:dyDescent="0.2">
      <c r="A2" s="6" t="s">
        <v>1924</v>
      </c>
      <c r="B2" s="4"/>
      <c r="C2" s="4"/>
      <c r="D2" s="4"/>
      <c r="E2" s="4"/>
      <c r="F2" s="4"/>
      <c r="G2" s="4"/>
      <c r="H2" s="4"/>
      <c r="I2" s="4"/>
      <c r="J2" s="4"/>
      <c r="K2" s="4"/>
      <c r="L2" s="4"/>
    </row>
    <row r="3" spans="1:12" ht="14.15" customHeight="1" x14ac:dyDescent="0.2">
      <c r="A3" s="6" t="s">
        <v>1157</v>
      </c>
      <c r="B3" s="4"/>
      <c r="C3" s="4"/>
      <c r="D3" s="4"/>
      <c r="E3" s="4"/>
      <c r="F3" s="4"/>
      <c r="G3" s="4"/>
      <c r="H3" s="4"/>
      <c r="I3" s="4"/>
      <c r="J3" s="4"/>
      <c r="K3" s="4"/>
      <c r="L3" s="4"/>
    </row>
    <row r="4" spans="1:12" ht="12" customHeight="1" x14ac:dyDescent="0.2">
      <c r="A4" s="4"/>
      <c r="B4" s="4"/>
      <c r="C4" s="4"/>
      <c r="D4" s="4"/>
      <c r="E4" s="4"/>
      <c r="F4" s="4"/>
      <c r="G4" s="4"/>
      <c r="H4" s="4"/>
      <c r="I4" s="4"/>
      <c r="J4" s="4"/>
      <c r="K4" s="4"/>
      <c r="L4" s="4"/>
    </row>
    <row r="5" spans="1:12" s="47" customFormat="1" ht="14.15" customHeight="1" x14ac:dyDescent="0.2">
      <c r="A5" s="192" t="s">
        <v>783</v>
      </c>
      <c r="B5" s="192" t="s">
        <v>1123</v>
      </c>
      <c r="C5" s="192" t="s">
        <v>2294</v>
      </c>
      <c r="D5" s="192" t="s">
        <v>2716</v>
      </c>
      <c r="E5" s="164" t="s">
        <v>3403</v>
      </c>
      <c r="F5" s="164" t="s">
        <v>4412</v>
      </c>
      <c r="G5" s="48"/>
      <c r="H5" s="49"/>
      <c r="I5" s="6"/>
      <c r="J5" s="6"/>
      <c r="K5" s="6"/>
      <c r="L5" s="6"/>
    </row>
    <row r="6" spans="1:12" ht="14.15" customHeight="1" x14ac:dyDescent="0.2">
      <c r="A6" s="270" t="s">
        <v>1746</v>
      </c>
      <c r="B6" s="50">
        <v>6255</v>
      </c>
      <c r="C6" s="50">
        <v>5523</v>
      </c>
      <c r="D6" s="50">
        <v>5561</v>
      </c>
      <c r="E6" s="472">
        <v>5145</v>
      </c>
      <c r="F6" s="472">
        <v>4946</v>
      </c>
      <c r="G6" s="48"/>
      <c r="H6" s="51"/>
      <c r="I6" s="4"/>
      <c r="J6" s="4"/>
      <c r="K6" s="4"/>
      <c r="L6" s="4"/>
    </row>
    <row r="7" spans="1:12" ht="14.15" customHeight="1" x14ac:dyDescent="0.2">
      <c r="A7" s="52" t="s">
        <v>430</v>
      </c>
      <c r="B7" s="146">
        <v>34</v>
      </c>
      <c r="C7" s="50"/>
      <c r="D7" s="146">
        <v>38</v>
      </c>
      <c r="E7" s="471">
        <v>40</v>
      </c>
      <c r="F7" s="471">
        <v>51</v>
      </c>
      <c r="G7" s="48"/>
      <c r="H7" s="51"/>
      <c r="I7" s="4"/>
      <c r="J7" s="4"/>
      <c r="K7" s="4"/>
      <c r="L7" s="4"/>
    </row>
    <row r="8" spans="1:12" ht="14.15" customHeight="1" x14ac:dyDescent="0.2">
      <c r="A8" s="52" t="s">
        <v>431</v>
      </c>
      <c r="B8" s="146">
        <v>1</v>
      </c>
      <c r="C8" s="146">
        <v>39</v>
      </c>
      <c r="D8" s="146">
        <v>3</v>
      </c>
      <c r="E8" s="472">
        <v>3</v>
      </c>
      <c r="F8" s="472">
        <v>18</v>
      </c>
      <c r="G8" s="48"/>
      <c r="H8" s="51"/>
      <c r="I8" s="4"/>
      <c r="J8" s="4"/>
      <c r="K8" s="4"/>
      <c r="L8" s="4"/>
    </row>
    <row r="9" spans="1:12" ht="14.15" customHeight="1" x14ac:dyDescent="0.2">
      <c r="A9" s="52" t="s">
        <v>432</v>
      </c>
      <c r="B9" s="146">
        <v>7</v>
      </c>
      <c r="C9" s="50"/>
      <c r="D9" s="146">
        <v>6</v>
      </c>
      <c r="E9" s="471">
        <v>6</v>
      </c>
      <c r="F9" s="471">
        <v>9</v>
      </c>
      <c r="G9" s="48"/>
      <c r="H9" s="53"/>
      <c r="J9" s="4"/>
      <c r="K9" s="4"/>
      <c r="L9" s="4"/>
    </row>
    <row r="10" spans="1:12" ht="14.15" customHeight="1" x14ac:dyDescent="0.2">
      <c r="A10" s="52" t="s">
        <v>2295</v>
      </c>
      <c r="B10" s="146">
        <v>1</v>
      </c>
      <c r="C10" s="146" t="s">
        <v>1080</v>
      </c>
      <c r="D10" s="146" t="s">
        <v>1080</v>
      </c>
      <c r="E10" s="471" t="s">
        <v>3404</v>
      </c>
      <c r="F10" s="471" t="s">
        <v>4005</v>
      </c>
      <c r="J10" s="4"/>
      <c r="K10" s="4"/>
      <c r="L10" s="4"/>
    </row>
    <row r="11" spans="1:12" ht="14.15" customHeight="1" x14ac:dyDescent="0.2">
      <c r="A11" s="52" t="s">
        <v>1390</v>
      </c>
      <c r="B11" s="146">
        <v>665</v>
      </c>
      <c r="C11" s="146">
        <v>579</v>
      </c>
      <c r="D11" s="146">
        <v>551</v>
      </c>
      <c r="E11" s="472">
        <v>521</v>
      </c>
      <c r="F11" s="472">
        <v>466</v>
      </c>
      <c r="J11" s="4"/>
      <c r="K11" s="4"/>
      <c r="L11" s="4"/>
    </row>
    <row r="12" spans="1:12" ht="14.15" customHeight="1" x14ac:dyDescent="0.2">
      <c r="A12" s="52" t="s">
        <v>1973</v>
      </c>
      <c r="B12" s="146">
        <v>668</v>
      </c>
      <c r="C12" s="50">
        <v>599</v>
      </c>
      <c r="D12" s="50">
        <v>585</v>
      </c>
      <c r="E12" s="472">
        <v>546</v>
      </c>
      <c r="F12" s="472">
        <v>446</v>
      </c>
      <c r="K12" s="4"/>
      <c r="L12" s="4"/>
    </row>
    <row r="13" spans="1:12" ht="14.15" customHeight="1" x14ac:dyDescent="0.2">
      <c r="A13" s="52" t="s">
        <v>2931</v>
      </c>
      <c r="B13" s="146">
        <v>4</v>
      </c>
      <c r="C13" s="50">
        <v>3</v>
      </c>
      <c r="D13" s="50">
        <v>5</v>
      </c>
      <c r="E13" s="472">
        <v>6</v>
      </c>
      <c r="F13" s="472">
        <v>8</v>
      </c>
      <c r="J13" s="2"/>
      <c r="K13" s="4"/>
      <c r="L13" s="4"/>
    </row>
    <row r="14" spans="1:12" ht="14.15" customHeight="1" x14ac:dyDescent="0.2">
      <c r="A14" s="52" t="s">
        <v>595</v>
      </c>
      <c r="B14" s="146">
        <v>41</v>
      </c>
      <c r="C14" s="50">
        <v>39</v>
      </c>
      <c r="D14" s="50">
        <v>35</v>
      </c>
      <c r="E14" s="472">
        <v>37</v>
      </c>
      <c r="F14" s="472">
        <v>37</v>
      </c>
      <c r="J14" s="2"/>
      <c r="K14" s="4"/>
      <c r="L14" s="4"/>
    </row>
    <row r="15" spans="1:12" ht="14.15" customHeight="1" x14ac:dyDescent="0.2">
      <c r="A15" s="52" t="s">
        <v>2717</v>
      </c>
      <c r="B15" s="146">
        <v>82</v>
      </c>
      <c r="C15" s="50">
        <v>69</v>
      </c>
      <c r="D15" s="50">
        <v>72</v>
      </c>
      <c r="E15" s="472">
        <v>74</v>
      </c>
      <c r="F15" s="472">
        <v>62</v>
      </c>
      <c r="J15" s="2"/>
      <c r="K15" s="4"/>
      <c r="L15" s="4"/>
    </row>
    <row r="16" spans="1:12" ht="14.15" customHeight="1" x14ac:dyDescent="0.2">
      <c r="A16" s="52" t="s">
        <v>2932</v>
      </c>
      <c r="B16" s="146">
        <v>1597</v>
      </c>
      <c r="C16" s="50">
        <v>1432</v>
      </c>
      <c r="D16" s="50">
        <v>1369</v>
      </c>
      <c r="E16" s="472">
        <v>1295</v>
      </c>
      <c r="F16" s="472">
        <v>1174</v>
      </c>
      <c r="J16" s="2"/>
      <c r="K16" s="4"/>
      <c r="L16" s="4"/>
    </row>
    <row r="17" spans="1:12" ht="14.15" customHeight="1" x14ac:dyDescent="0.2">
      <c r="A17" s="52" t="s">
        <v>2933</v>
      </c>
      <c r="B17" s="146">
        <v>118</v>
      </c>
      <c r="C17" s="50">
        <v>106</v>
      </c>
      <c r="D17" s="50">
        <v>105</v>
      </c>
      <c r="E17" s="472">
        <v>97</v>
      </c>
      <c r="F17" s="472">
        <v>85</v>
      </c>
      <c r="J17" s="2"/>
      <c r="K17" s="4"/>
      <c r="L17" s="4"/>
    </row>
    <row r="18" spans="1:12" ht="14.15" customHeight="1" x14ac:dyDescent="0.2">
      <c r="A18" s="52" t="s">
        <v>2934</v>
      </c>
      <c r="B18" s="146">
        <v>235</v>
      </c>
      <c r="C18" s="50">
        <v>233</v>
      </c>
      <c r="D18" s="50">
        <v>210</v>
      </c>
      <c r="E18" s="472">
        <v>193</v>
      </c>
      <c r="F18" s="472">
        <v>193</v>
      </c>
      <c r="J18" s="2"/>
      <c r="K18" s="4"/>
      <c r="L18" s="4"/>
    </row>
    <row r="19" spans="1:12" ht="14.15" customHeight="1" x14ac:dyDescent="0.2">
      <c r="A19" s="52" t="s">
        <v>1121</v>
      </c>
      <c r="B19" s="146">
        <v>186</v>
      </c>
      <c r="C19" s="146">
        <v>169</v>
      </c>
      <c r="D19" s="50">
        <v>176</v>
      </c>
      <c r="E19" s="472">
        <v>171</v>
      </c>
      <c r="F19" s="472">
        <v>161</v>
      </c>
      <c r="J19" s="4"/>
      <c r="K19" s="4"/>
      <c r="L19" s="4"/>
    </row>
    <row r="20" spans="1:12" ht="14.15" customHeight="1" x14ac:dyDescent="0.2">
      <c r="A20" s="52" t="s">
        <v>2935</v>
      </c>
      <c r="B20" s="146">
        <v>1094</v>
      </c>
      <c r="C20" s="50">
        <v>996</v>
      </c>
      <c r="D20" s="50">
        <v>953</v>
      </c>
      <c r="E20" s="472">
        <v>909</v>
      </c>
      <c r="F20" s="472">
        <v>779</v>
      </c>
      <c r="J20" s="4"/>
      <c r="K20" s="4"/>
      <c r="L20" s="4"/>
    </row>
    <row r="21" spans="1:12" ht="14.15" customHeight="1" x14ac:dyDescent="0.2">
      <c r="A21" s="52" t="s">
        <v>2212</v>
      </c>
      <c r="B21" s="146">
        <v>259</v>
      </c>
      <c r="C21" s="50">
        <v>246</v>
      </c>
      <c r="D21" s="50">
        <v>317</v>
      </c>
      <c r="E21" s="472">
        <v>295</v>
      </c>
      <c r="F21" s="472">
        <v>356</v>
      </c>
      <c r="J21" s="4"/>
      <c r="K21" s="4"/>
      <c r="L21" s="4"/>
    </row>
    <row r="22" spans="1:12" ht="14.15" customHeight="1" x14ac:dyDescent="0.2">
      <c r="A22" s="52" t="s">
        <v>2213</v>
      </c>
      <c r="B22" s="146">
        <v>274</v>
      </c>
      <c r="C22" s="50">
        <v>152</v>
      </c>
      <c r="D22" s="50">
        <v>238</v>
      </c>
      <c r="E22" s="472">
        <v>146</v>
      </c>
      <c r="F22" s="472">
        <v>235</v>
      </c>
      <c r="J22" s="4"/>
      <c r="K22" s="4"/>
      <c r="L22" s="4"/>
    </row>
    <row r="23" spans="1:12" ht="14.15" customHeight="1" x14ac:dyDescent="0.2">
      <c r="A23" s="52" t="s">
        <v>2214</v>
      </c>
      <c r="B23" s="146">
        <v>56</v>
      </c>
      <c r="C23" s="50">
        <v>52</v>
      </c>
      <c r="D23" s="50">
        <v>53</v>
      </c>
      <c r="E23" s="472">
        <v>51</v>
      </c>
      <c r="F23" s="472">
        <v>52</v>
      </c>
      <c r="J23" s="4"/>
      <c r="K23" s="4"/>
      <c r="L23" s="4"/>
    </row>
    <row r="24" spans="1:12" ht="14.15" customHeight="1" x14ac:dyDescent="0.2">
      <c r="A24" s="52" t="s">
        <v>1312</v>
      </c>
      <c r="B24" s="146">
        <v>421</v>
      </c>
      <c r="C24" s="50">
        <v>409</v>
      </c>
      <c r="D24" s="50">
        <v>396</v>
      </c>
      <c r="E24" s="472">
        <v>381</v>
      </c>
      <c r="F24" s="472">
        <v>419</v>
      </c>
      <c r="J24" s="4"/>
      <c r="K24" s="4"/>
      <c r="L24" s="4"/>
    </row>
    <row r="25" spans="1:12" ht="14.15" customHeight="1" x14ac:dyDescent="0.2">
      <c r="A25" s="52" t="s">
        <v>1122</v>
      </c>
      <c r="B25" s="146">
        <v>444</v>
      </c>
      <c r="C25" s="146">
        <v>400</v>
      </c>
      <c r="D25" s="50">
        <v>387</v>
      </c>
      <c r="E25" s="22">
        <v>374</v>
      </c>
      <c r="F25" s="22">
        <v>335</v>
      </c>
      <c r="J25" s="4"/>
      <c r="K25" s="4"/>
      <c r="L25" s="4"/>
    </row>
    <row r="26" spans="1:12" ht="14.15" customHeight="1" x14ac:dyDescent="0.2">
      <c r="A26" s="52" t="s">
        <v>2936</v>
      </c>
      <c r="B26" s="146">
        <v>68</v>
      </c>
      <c r="C26" s="146" t="s">
        <v>1892</v>
      </c>
      <c r="D26" s="146">
        <v>62</v>
      </c>
      <c r="E26" s="471" t="s">
        <v>1892</v>
      </c>
      <c r="F26" s="471">
        <v>60</v>
      </c>
      <c r="J26" s="4"/>
      <c r="K26" s="4"/>
      <c r="L26" s="4"/>
    </row>
    <row r="27" spans="1:12" ht="12" customHeight="1" x14ac:dyDescent="0.2">
      <c r="A27" s="144"/>
      <c r="B27" s="4"/>
      <c r="C27" s="4"/>
      <c r="E27" s="228"/>
      <c r="F27" s="473" t="s">
        <v>4413</v>
      </c>
      <c r="J27" s="4"/>
      <c r="K27" s="4"/>
      <c r="L27" s="4"/>
    </row>
    <row r="28" spans="1:12" ht="12" customHeight="1" x14ac:dyDescent="0.2">
      <c r="A28" s="4"/>
      <c r="B28" s="4"/>
      <c r="C28" s="4"/>
      <c r="E28" s="2"/>
      <c r="J28" s="4"/>
      <c r="K28" s="4"/>
      <c r="L28" s="4"/>
    </row>
    <row r="29" spans="1:12" ht="14.15" customHeight="1" x14ac:dyDescent="0.2">
      <c r="A29" s="6" t="s">
        <v>1923</v>
      </c>
      <c r="B29" s="4"/>
      <c r="C29" s="4"/>
      <c r="J29" s="4"/>
      <c r="K29" s="4"/>
      <c r="L29" s="4"/>
    </row>
    <row r="30" spans="1:12" ht="14.15" customHeight="1" x14ac:dyDescent="0.2">
      <c r="A30" s="192" t="s">
        <v>783</v>
      </c>
      <c r="B30" s="192" t="s">
        <v>1123</v>
      </c>
      <c r="C30" s="192" t="s">
        <v>2294</v>
      </c>
      <c r="D30" s="192" t="s">
        <v>2716</v>
      </c>
      <c r="E30" s="192" t="s">
        <v>3403</v>
      </c>
      <c r="F30" s="192" t="s">
        <v>4412</v>
      </c>
      <c r="G30" s="48"/>
      <c r="J30" s="4"/>
      <c r="K30" s="4"/>
      <c r="L30" s="4"/>
    </row>
    <row r="31" spans="1:12" ht="14.15" customHeight="1" x14ac:dyDescent="0.2">
      <c r="A31" s="270" t="s">
        <v>1746</v>
      </c>
      <c r="B31" s="50">
        <v>44242</v>
      </c>
      <c r="C31" s="50">
        <v>38062</v>
      </c>
      <c r="D31" s="50">
        <v>40743</v>
      </c>
      <c r="E31" s="50">
        <v>35719</v>
      </c>
      <c r="F31" s="50">
        <v>40613</v>
      </c>
      <c r="G31" s="48"/>
      <c r="J31" s="4"/>
      <c r="K31" s="4"/>
      <c r="L31" s="4"/>
    </row>
    <row r="32" spans="1:12" ht="14.15" customHeight="1" x14ac:dyDescent="0.2">
      <c r="A32" s="52" t="s">
        <v>430</v>
      </c>
      <c r="B32" s="146">
        <v>186</v>
      </c>
      <c r="C32" s="50"/>
      <c r="D32" s="50">
        <v>240</v>
      </c>
      <c r="E32" s="50">
        <v>296</v>
      </c>
      <c r="F32" s="50">
        <v>405</v>
      </c>
      <c r="G32" s="48"/>
      <c r="J32" s="4"/>
      <c r="K32" s="4"/>
      <c r="L32" s="4"/>
    </row>
    <row r="33" spans="1:12" ht="14.15" customHeight="1" x14ac:dyDescent="0.2">
      <c r="A33" s="52" t="s">
        <v>431</v>
      </c>
      <c r="B33" s="146">
        <v>104</v>
      </c>
      <c r="C33" s="146">
        <v>304</v>
      </c>
      <c r="D33" s="146">
        <v>90</v>
      </c>
      <c r="E33" s="50">
        <v>74</v>
      </c>
      <c r="F33" s="50">
        <v>144</v>
      </c>
      <c r="G33" s="48"/>
      <c r="J33" s="4"/>
      <c r="K33" s="4"/>
      <c r="L33" s="4"/>
    </row>
    <row r="34" spans="1:12" ht="14.15" customHeight="1" x14ac:dyDescent="0.2">
      <c r="A34" s="52" t="s">
        <v>432</v>
      </c>
      <c r="B34" s="146">
        <v>75</v>
      </c>
      <c r="C34" s="50"/>
      <c r="D34" s="50">
        <v>60</v>
      </c>
      <c r="E34" s="50">
        <v>61</v>
      </c>
      <c r="F34" s="50">
        <v>91</v>
      </c>
      <c r="G34" s="48"/>
      <c r="J34" s="4"/>
      <c r="K34" s="4"/>
      <c r="L34" s="4"/>
    </row>
    <row r="35" spans="1:12" ht="14.15" customHeight="1" x14ac:dyDescent="0.2">
      <c r="A35" s="52" t="s">
        <v>2295</v>
      </c>
      <c r="B35" s="146">
        <v>2</v>
      </c>
      <c r="C35" s="146" t="s">
        <v>1080</v>
      </c>
      <c r="D35" s="146" t="s">
        <v>1080</v>
      </c>
      <c r="E35" s="146" t="s">
        <v>3404</v>
      </c>
      <c r="F35" s="146" t="s">
        <v>4005</v>
      </c>
      <c r="J35" s="4"/>
      <c r="K35" s="4"/>
      <c r="L35" s="4"/>
    </row>
    <row r="36" spans="1:12" ht="14.15" customHeight="1" x14ac:dyDescent="0.2">
      <c r="A36" s="52" t="s">
        <v>1390</v>
      </c>
      <c r="B36" s="146">
        <v>3839</v>
      </c>
      <c r="C36" s="146">
        <v>3355</v>
      </c>
      <c r="D36" s="146">
        <v>3134</v>
      </c>
      <c r="E36" s="50">
        <v>2985</v>
      </c>
      <c r="F36" s="50">
        <v>2828</v>
      </c>
      <c r="J36" s="4"/>
      <c r="K36" s="4"/>
      <c r="L36" s="4"/>
    </row>
    <row r="37" spans="1:12" ht="14.15" customHeight="1" x14ac:dyDescent="0.2">
      <c r="A37" s="52" t="s">
        <v>1973</v>
      </c>
      <c r="B37" s="146">
        <v>7310</v>
      </c>
      <c r="C37" s="50">
        <v>6695</v>
      </c>
      <c r="D37" s="50">
        <v>6757</v>
      </c>
      <c r="E37" s="50">
        <v>6883</v>
      </c>
      <c r="F37" s="50">
        <v>6571</v>
      </c>
      <c r="J37" s="4"/>
      <c r="K37" s="4"/>
      <c r="L37" s="4"/>
    </row>
    <row r="38" spans="1:12" ht="14.15" customHeight="1" x14ac:dyDescent="0.2">
      <c r="A38" s="52" t="s">
        <v>2931</v>
      </c>
      <c r="B38" s="146">
        <v>198</v>
      </c>
      <c r="C38" s="50">
        <v>132</v>
      </c>
      <c r="D38" s="50">
        <v>175</v>
      </c>
      <c r="E38" s="50">
        <v>94</v>
      </c>
      <c r="F38" s="50">
        <v>121</v>
      </c>
      <c r="J38" s="4"/>
      <c r="K38" s="4"/>
      <c r="L38" s="4"/>
    </row>
    <row r="39" spans="1:12" ht="14.15" customHeight="1" x14ac:dyDescent="0.2">
      <c r="A39" s="52" t="s">
        <v>595</v>
      </c>
      <c r="B39" s="146">
        <v>273</v>
      </c>
      <c r="C39" s="50">
        <v>246</v>
      </c>
      <c r="D39" s="50">
        <v>191</v>
      </c>
      <c r="E39" s="50">
        <v>240</v>
      </c>
      <c r="F39" s="50">
        <v>232</v>
      </c>
      <c r="J39" s="4"/>
      <c r="K39" s="4"/>
      <c r="L39" s="4"/>
    </row>
    <row r="40" spans="1:12" ht="14.15" customHeight="1" x14ac:dyDescent="0.2">
      <c r="A40" s="52" t="s">
        <v>2717</v>
      </c>
      <c r="B40" s="146">
        <v>1371</v>
      </c>
      <c r="C40" s="50">
        <v>1153</v>
      </c>
      <c r="D40" s="50">
        <v>1108</v>
      </c>
      <c r="E40" s="50">
        <v>1001</v>
      </c>
      <c r="F40" s="50">
        <v>930</v>
      </c>
      <c r="J40" s="4"/>
      <c r="K40" s="4"/>
      <c r="L40" s="4"/>
    </row>
    <row r="41" spans="1:12" ht="14.15" customHeight="1" x14ac:dyDescent="0.2">
      <c r="A41" s="52" t="s">
        <v>2932</v>
      </c>
      <c r="B41" s="146">
        <v>9242</v>
      </c>
      <c r="C41" s="50">
        <v>8471</v>
      </c>
      <c r="D41" s="50">
        <v>8295</v>
      </c>
      <c r="E41" s="50">
        <v>7890</v>
      </c>
      <c r="F41" s="50">
        <v>7176</v>
      </c>
      <c r="J41" s="4"/>
      <c r="K41" s="4"/>
      <c r="L41" s="4"/>
    </row>
    <row r="42" spans="1:12" ht="14.15" customHeight="1" x14ac:dyDescent="0.2">
      <c r="A42" s="52" t="s">
        <v>2933</v>
      </c>
      <c r="B42" s="146">
        <v>1324</v>
      </c>
      <c r="C42" s="50">
        <v>1248</v>
      </c>
      <c r="D42" s="50">
        <v>1209</v>
      </c>
      <c r="E42" s="50">
        <v>1212</v>
      </c>
      <c r="F42" s="50">
        <v>978</v>
      </c>
      <c r="J42" s="4"/>
      <c r="K42" s="4"/>
      <c r="L42" s="4"/>
    </row>
    <row r="43" spans="1:12" ht="14.15" customHeight="1" x14ac:dyDescent="0.2">
      <c r="A43" s="52" t="s">
        <v>2934</v>
      </c>
      <c r="B43" s="146">
        <v>631</v>
      </c>
      <c r="C43" s="50">
        <v>585</v>
      </c>
      <c r="D43" s="50">
        <v>544</v>
      </c>
      <c r="E43" s="50">
        <v>518</v>
      </c>
      <c r="F43" s="50">
        <v>605</v>
      </c>
      <c r="J43" s="4"/>
      <c r="K43" s="4"/>
      <c r="L43" s="4"/>
    </row>
    <row r="44" spans="1:12" ht="14.15" customHeight="1" x14ac:dyDescent="0.2">
      <c r="A44" s="52" t="s">
        <v>1121</v>
      </c>
      <c r="B44" s="146">
        <v>916</v>
      </c>
      <c r="C44" s="146">
        <v>638</v>
      </c>
      <c r="D44" s="50">
        <v>948</v>
      </c>
      <c r="E44" s="50">
        <v>707</v>
      </c>
      <c r="F44" s="50">
        <v>848</v>
      </c>
      <c r="J44" s="4"/>
      <c r="K44" s="4"/>
      <c r="L44" s="4"/>
    </row>
    <row r="45" spans="1:12" ht="14.15" customHeight="1" x14ac:dyDescent="0.2">
      <c r="A45" s="52" t="s">
        <v>2935</v>
      </c>
      <c r="B45" s="146">
        <v>6607</v>
      </c>
      <c r="C45" s="50">
        <v>5993</v>
      </c>
      <c r="D45" s="50">
        <v>5988</v>
      </c>
      <c r="E45" s="50">
        <v>5376</v>
      </c>
      <c r="F45" s="50">
        <v>5199</v>
      </c>
      <c r="J45" s="4"/>
      <c r="K45" s="4"/>
      <c r="L45" s="4"/>
    </row>
    <row r="46" spans="1:12" ht="14.15" customHeight="1" x14ac:dyDescent="0.2">
      <c r="A46" s="52" t="s">
        <v>2212</v>
      </c>
      <c r="B46" s="146">
        <v>4596</v>
      </c>
      <c r="C46" s="50">
        <v>3624</v>
      </c>
      <c r="D46" s="50">
        <v>5407</v>
      </c>
      <c r="E46" s="50">
        <v>3682</v>
      </c>
      <c r="F46" s="50">
        <v>5870</v>
      </c>
      <c r="J46" s="4"/>
      <c r="K46" s="4"/>
      <c r="L46" s="4"/>
    </row>
    <row r="47" spans="1:12" ht="14.15" customHeight="1" x14ac:dyDescent="0.2">
      <c r="A47" s="52" t="s">
        <v>2213</v>
      </c>
      <c r="B47" s="146">
        <v>2164</v>
      </c>
      <c r="C47" s="50">
        <v>1723</v>
      </c>
      <c r="D47" s="50">
        <v>1332</v>
      </c>
      <c r="E47" s="50">
        <v>751</v>
      </c>
      <c r="F47" s="50">
        <v>3145</v>
      </c>
      <c r="J47" s="4"/>
      <c r="K47" s="4"/>
      <c r="L47" s="4"/>
    </row>
    <row r="48" spans="1:12" ht="14.15" customHeight="1" x14ac:dyDescent="0.2">
      <c r="A48" s="52" t="s">
        <v>2214</v>
      </c>
      <c r="B48" s="146">
        <v>597</v>
      </c>
      <c r="C48" s="50">
        <v>600</v>
      </c>
      <c r="D48" s="50">
        <v>676</v>
      </c>
      <c r="E48" s="50">
        <v>688</v>
      </c>
      <c r="F48" s="50">
        <v>694</v>
      </c>
      <c r="J48" s="4"/>
      <c r="K48" s="4"/>
      <c r="L48" s="4"/>
    </row>
    <row r="49" spans="1:12" ht="14.15" customHeight="1" x14ac:dyDescent="0.2">
      <c r="A49" s="52" t="s">
        <v>1312</v>
      </c>
      <c r="B49" s="146">
        <v>2015</v>
      </c>
      <c r="C49" s="50">
        <v>2008</v>
      </c>
      <c r="D49" s="50">
        <v>1960</v>
      </c>
      <c r="E49" s="50">
        <v>1908</v>
      </c>
      <c r="F49" s="50">
        <v>2383</v>
      </c>
      <c r="J49" s="4"/>
      <c r="K49" s="4"/>
      <c r="L49" s="4"/>
    </row>
    <row r="50" spans="1:12" ht="14.15" customHeight="1" x14ac:dyDescent="0.2">
      <c r="A50" s="52" t="s">
        <v>1122</v>
      </c>
      <c r="B50" s="146">
        <v>1517</v>
      </c>
      <c r="C50" s="146">
        <v>1287</v>
      </c>
      <c r="D50" s="50">
        <v>1425</v>
      </c>
      <c r="E50" s="64">
        <v>1353</v>
      </c>
      <c r="F50" s="64">
        <v>1162</v>
      </c>
      <c r="J50" s="4"/>
      <c r="K50" s="4"/>
      <c r="L50" s="4"/>
    </row>
    <row r="51" spans="1:12" ht="14.15" customHeight="1" x14ac:dyDescent="0.2">
      <c r="A51" s="52" t="s">
        <v>2936</v>
      </c>
      <c r="B51" s="146">
        <v>1275</v>
      </c>
      <c r="C51" s="146" t="s">
        <v>1892</v>
      </c>
      <c r="D51" s="146">
        <v>1204</v>
      </c>
      <c r="E51" s="146" t="s">
        <v>1892</v>
      </c>
      <c r="F51" s="146">
        <v>1231</v>
      </c>
      <c r="J51" s="4"/>
      <c r="K51" s="4"/>
      <c r="L51" s="4"/>
    </row>
    <row r="52" spans="1:12" ht="12" customHeight="1" x14ac:dyDescent="0.2">
      <c r="B52" s="4"/>
      <c r="C52" s="4"/>
      <c r="D52" s="4"/>
      <c r="E52" s="4"/>
      <c r="F52" s="174" t="s">
        <v>4413</v>
      </c>
      <c r="G52" s="4"/>
      <c r="H52" s="4"/>
      <c r="I52" s="4"/>
      <c r="J52" s="4"/>
      <c r="K52" s="4"/>
      <c r="L52" s="4"/>
    </row>
    <row r="53" spans="1:12" ht="12" customHeight="1" x14ac:dyDescent="0.2">
      <c r="A53" s="4"/>
      <c r="B53" s="4"/>
      <c r="C53" s="4"/>
      <c r="D53" s="4"/>
      <c r="E53" s="4"/>
      <c r="F53" s="4"/>
      <c r="G53" s="4"/>
      <c r="H53" s="4"/>
      <c r="I53" s="4"/>
      <c r="J53" s="4"/>
      <c r="K53" s="4"/>
      <c r="L53" s="4"/>
    </row>
    <row r="54" spans="1:12" ht="12" customHeight="1" x14ac:dyDescent="0.2">
      <c r="A54" s="4"/>
      <c r="B54" s="4"/>
      <c r="C54" s="4"/>
      <c r="D54" s="4"/>
      <c r="E54" s="4"/>
      <c r="F54" s="4"/>
      <c r="J54" s="4"/>
      <c r="K54" s="4"/>
      <c r="L54" s="4"/>
    </row>
    <row r="55" spans="1:12" ht="12" customHeight="1" x14ac:dyDescent="0.2">
      <c r="A55" s="4"/>
      <c r="B55" s="4"/>
      <c r="C55" s="4"/>
      <c r="D55" s="4"/>
      <c r="E55" s="4"/>
      <c r="F55" s="4"/>
      <c r="G55" s="4"/>
      <c r="H55" s="4"/>
      <c r="I55" s="4"/>
      <c r="J55" s="4"/>
      <c r="K55" s="4"/>
      <c r="L55" s="4"/>
    </row>
    <row r="56" spans="1:12" ht="12" customHeight="1" x14ac:dyDescent="0.2">
      <c r="A56" s="4"/>
      <c r="B56" s="4"/>
      <c r="C56" s="4"/>
      <c r="D56" s="4"/>
      <c r="E56" s="4"/>
      <c r="F56" s="4"/>
      <c r="G56" s="4"/>
      <c r="H56" s="4"/>
      <c r="I56" s="4"/>
      <c r="J56" s="4"/>
      <c r="K56" s="4"/>
      <c r="L56" s="4"/>
    </row>
    <row r="57" spans="1:12" ht="12" customHeight="1" x14ac:dyDescent="0.2">
      <c r="A57" s="4"/>
      <c r="B57" s="4"/>
      <c r="C57" s="4"/>
      <c r="D57" s="4"/>
      <c r="E57" s="4"/>
      <c r="F57" s="4"/>
      <c r="G57" s="4"/>
      <c r="H57" s="4"/>
      <c r="I57" s="4"/>
      <c r="J57" s="4"/>
      <c r="K57" s="4"/>
      <c r="L57" s="4"/>
    </row>
    <row r="58" spans="1:12" ht="12" customHeight="1" x14ac:dyDescent="0.2">
      <c r="A58" s="4"/>
      <c r="B58" s="4"/>
      <c r="C58" s="4"/>
      <c r="D58" s="4"/>
      <c r="E58" s="4"/>
      <c r="F58" s="4"/>
      <c r="G58" s="4"/>
      <c r="H58" s="4"/>
      <c r="I58" s="4"/>
      <c r="J58" s="4"/>
      <c r="K58" s="4"/>
      <c r="L58" s="4"/>
    </row>
    <row r="59" spans="1:12" ht="12" customHeight="1" x14ac:dyDescent="0.2">
      <c r="A59" s="4"/>
      <c r="B59" s="4"/>
      <c r="C59" s="4"/>
      <c r="D59" s="4"/>
      <c r="E59" s="4"/>
      <c r="F59" s="4"/>
      <c r="G59" s="4"/>
      <c r="H59" s="4"/>
      <c r="I59" s="4"/>
      <c r="J59" s="4"/>
      <c r="K59" s="4"/>
      <c r="L59" s="4"/>
    </row>
    <row r="60" spans="1:12" ht="12" customHeight="1" x14ac:dyDescent="0.2">
      <c r="A60" s="46"/>
      <c r="B60" s="9"/>
      <c r="C60" s="9"/>
      <c r="D60" s="4"/>
      <c r="E60" s="4"/>
      <c r="F60" s="4"/>
      <c r="G60" s="4"/>
      <c r="H60" s="4"/>
      <c r="I60" s="4"/>
      <c r="J60" s="4"/>
      <c r="K60" s="4"/>
      <c r="L60" s="4"/>
    </row>
    <row r="61" spans="1:12" ht="12" customHeight="1" x14ac:dyDescent="0.2">
      <c r="A61" s="54"/>
      <c r="B61" s="48"/>
      <c r="C61" s="48"/>
      <c r="D61" s="4"/>
      <c r="E61" s="4"/>
      <c r="F61" s="4"/>
      <c r="G61" s="4"/>
      <c r="H61" s="4"/>
      <c r="I61" s="4"/>
      <c r="J61" s="4"/>
      <c r="K61" s="4"/>
      <c r="L61" s="4"/>
    </row>
    <row r="62" spans="1:12" ht="12" customHeight="1" x14ac:dyDescent="0.2">
      <c r="A62" s="54"/>
      <c r="B62" s="48"/>
      <c r="C62" s="48"/>
      <c r="D62" s="4"/>
      <c r="E62" s="4"/>
      <c r="F62" s="4"/>
      <c r="G62" s="4"/>
      <c r="H62" s="4"/>
      <c r="I62" s="4"/>
      <c r="J62" s="4"/>
      <c r="K62" s="4"/>
      <c r="L62" s="4"/>
    </row>
    <row r="63" spans="1:12" ht="12" customHeight="1" x14ac:dyDescent="0.2">
      <c r="A63" s="54"/>
      <c r="B63" s="48"/>
      <c r="C63" s="48"/>
      <c r="D63" s="4"/>
      <c r="E63" s="4"/>
      <c r="F63" s="4"/>
      <c r="G63" s="4"/>
      <c r="H63" s="4"/>
      <c r="I63" s="4"/>
      <c r="J63" s="4"/>
      <c r="K63" s="4"/>
      <c r="L63" s="4"/>
    </row>
    <row r="64" spans="1:12" ht="12" customHeight="1" x14ac:dyDescent="0.2">
      <c r="A64" s="54"/>
      <c r="B64" s="48"/>
      <c r="C64" s="48"/>
      <c r="D64" s="4"/>
      <c r="E64" s="4"/>
      <c r="F64" s="4"/>
      <c r="G64" s="4"/>
      <c r="H64" s="4"/>
      <c r="I64" s="4"/>
      <c r="J64" s="4"/>
      <c r="K64" s="4"/>
      <c r="L64" s="4"/>
    </row>
    <row r="65" spans="1:12" ht="12" customHeight="1" x14ac:dyDescent="0.2">
      <c r="A65" s="54"/>
      <c r="B65" s="48"/>
      <c r="C65" s="48"/>
      <c r="D65" s="4"/>
      <c r="E65" s="4"/>
      <c r="F65" s="4"/>
      <c r="G65" s="4"/>
      <c r="H65" s="4"/>
      <c r="I65" s="4"/>
      <c r="J65" s="4"/>
      <c r="K65" s="4"/>
      <c r="L65" s="4"/>
    </row>
    <row r="66" spans="1:12" ht="12" customHeight="1" x14ac:dyDescent="0.2">
      <c r="A66" s="6"/>
      <c r="B66" s="4"/>
      <c r="C66" s="2"/>
      <c r="D66" s="4"/>
      <c r="E66" s="4"/>
      <c r="F66" s="4"/>
      <c r="G66" s="4"/>
      <c r="H66" s="4"/>
      <c r="I66" s="4"/>
      <c r="J66" s="4"/>
      <c r="K66" s="4"/>
      <c r="L66" s="4"/>
    </row>
    <row r="67" spans="1:12" ht="13.5" customHeight="1" x14ac:dyDescent="0.2">
      <c r="A67" s="4"/>
      <c r="B67" s="4"/>
      <c r="C67" s="4"/>
      <c r="D67" s="4"/>
      <c r="E67" s="4"/>
      <c r="F67" s="4"/>
      <c r="G67" s="4"/>
      <c r="H67" s="4"/>
      <c r="I67" s="4"/>
      <c r="J67" s="4"/>
      <c r="K67" s="4"/>
      <c r="L67" s="4"/>
    </row>
    <row r="68" spans="1:12" ht="12" customHeight="1" x14ac:dyDescent="0.2">
      <c r="A68" s="4"/>
      <c r="B68" s="4"/>
      <c r="C68" s="4"/>
      <c r="D68" s="4"/>
      <c r="E68" s="4"/>
      <c r="F68" s="4"/>
      <c r="G68" s="4"/>
      <c r="H68" s="4"/>
      <c r="I68" s="4"/>
      <c r="J68" s="4"/>
      <c r="K68" s="4"/>
      <c r="L68" s="4"/>
    </row>
    <row r="69" spans="1:12" ht="12" customHeight="1" x14ac:dyDescent="0.2">
      <c r="A69" s="4"/>
      <c r="B69" s="4"/>
      <c r="C69" s="4"/>
      <c r="D69" s="4"/>
      <c r="E69" s="4"/>
      <c r="F69" s="4"/>
      <c r="G69" s="4"/>
      <c r="H69" s="4"/>
      <c r="I69" s="4"/>
      <c r="J69" s="4"/>
      <c r="K69" s="4"/>
      <c r="L69" s="4"/>
    </row>
    <row r="70" spans="1:12" x14ac:dyDescent="0.2">
      <c r="A70" s="4"/>
      <c r="B70" s="4"/>
      <c r="C70" s="4"/>
      <c r="D70" s="4"/>
      <c r="E70" s="4"/>
      <c r="F70" s="4"/>
      <c r="G70" s="4"/>
      <c r="H70" s="4"/>
      <c r="I70" s="4"/>
      <c r="J70" s="4"/>
      <c r="K70" s="4"/>
      <c r="L70" s="4"/>
    </row>
    <row r="71" spans="1:12" x14ac:dyDescent="0.2">
      <c r="A71" s="4"/>
      <c r="B71" s="4"/>
      <c r="C71" s="4"/>
      <c r="D71" s="4"/>
      <c r="E71" s="4"/>
      <c r="F71" s="4"/>
      <c r="G71" s="4"/>
      <c r="H71" s="4"/>
      <c r="I71" s="4"/>
      <c r="J71" s="4"/>
      <c r="K71" s="4"/>
      <c r="L71" s="4"/>
    </row>
    <row r="72" spans="1:12" x14ac:dyDescent="0.2">
      <c r="A72" s="4"/>
      <c r="B72" s="4"/>
      <c r="C72" s="4"/>
      <c r="D72" s="4"/>
      <c r="E72" s="4"/>
      <c r="F72" s="4"/>
      <c r="G72" s="4"/>
      <c r="H72" s="4"/>
      <c r="I72" s="4"/>
      <c r="J72" s="4"/>
      <c r="K72" s="4"/>
      <c r="L72" s="4"/>
    </row>
    <row r="73" spans="1:12" x14ac:dyDescent="0.2">
      <c r="A73" s="4"/>
      <c r="B73" s="4"/>
      <c r="C73" s="4"/>
      <c r="D73" s="4"/>
      <c r="E73" s="4"/>
      <c r="F73" s="4"/>
      <c r="G73" s="4"/>
      <c r="H73" s="4"/>
      <c r="I73" s="4"/>
      <c r="J73" s="4"/>
      <c r="K73" s="4"/>
      <c r="L73" s="4"/>
    </row>
    <row r="74" spans="1:12" x14ac:dyDescent="0.2">
      <c r="A74" s="4"/>
      <c r="B74" s="4"/>
      <c r="C74" s="4"/>
      <c r="D74" s="4"/>
      <c r="E74" s="4"/>
      <c r="F74" s="4"/>
      <c r="G74" s="4"/>
      <c r="H74" s="4"/>
      <c r="I74" s="4"/>
      <c r="J74" s="4"/>
      <c r="K74" s="4"/>
      <c r="L74" s="4"/>
    </row>
    <row r="75" spans="1:12" x14ac:dyDescent="0.2">
      <c r="A75" s="4"/>
      <c r="B75" s="4"/>
      <c r="C75" s="4"/>
      <c r="D75" s="4"/>
      <c r="E75" s="4"/>
      <c r="F75" s="4"/>
      <c r="G75" s="4"/>
      <c r="H75" s="4"/>
      <c r="I75" s="4"/>
      <c r="J75" s="4"/>
      <c r="K75" s="4"/>
      <c r="L75" s="4"/>
    </row>
    <row r="76" spans="1:12" x14ac:dyDescent="0.2">
      <c r="A76" s="4"/>
      <c r="B76" s="4"/>
      <c r="C76" s="4"/>
      <c r="D76" s="4"/>
      <c r="E76" s="4"/>
      <c r="F76" s="4"/>
      <c r="G76" s="4"/>
      <c r="H76" s="4"/>
      <c r="I76" s="4"/>
      <c r="J76" s="4"/>
      <c r="K76" s="4"/>
      <c r="L76" s="4"/>
    </row>
    <row r="77" spans="1:12" x14ac:dyDescent="0.2">
      <c r="A77" s="4"/>
      <c r="B77" s="4"/>
      <c r="C77" s="4"/>
      <c r="D77" s="4"/>
      <c r="E77" s="4"/>
      <c r="F77" s="4"/>
      <c r="G77" s="4"/>
      <c r="H77" s="4"/>
      <c r="I77" s="4"/>
      <c r="J77" s="4"/>
      <c r="K77" s="4"/>
      <c r="L77" s="4"/>
    </row>
    <row r="78" spans="1:12" x14ac:dyDescent="0.2">
      <c r="A78" s="4"/>
      <c r="B78" s="4"/>
      <c r="C78" s="4"/>
      <c r="D78" s="4"/>
      <c r="E78" s="4"/>
      <c r="F78" s="4"/>
      <c r="G78" s="4"/>
      <c r="H78" s="4"/>
      <c r="I78" s="4"/>
      <c r="J78" s="4"/>
      <c r="K78" s="4"/>
      <c r="L78" s="4"/>
    </row>
    <row r="79" spans="1:12" x14ac:dyDescent="0.2">
      <c r="A79" s="4"/>
      <c r="B79" s="4"/>
      <c r="C79" s="4"/>
      <c r="D79" s="4"/>
      <c r="E79" s="4"/>
      <c r="F79" s="4"/>
      <c r="G79" s="4"/>
      <c r="H79" s="4"/>
      <c r="I79" s="4"/>
      <c r="J79" s="4"/>
      <c r="K79" s="4"/>
      <c r="L79" s="4"/>
    </row>
    <row r="80" spans="1:12" x14ac:dyDescent="0.2">
      <c r="A80" s="4"/>
      <c r="B80" s="4"/>
      <c r="C80" s="4"/>
      <c r="D80" s="4"/>
      <c r="E80" s="4"/>
      <c r="F80" s="4"/>
      <c r="G80" s="4"/>
      <c r="H80" s="4"/>
      <c r="I80" s="4"/>
      <c r="J80" s="4"/>
      <c r="K80" s="4"/>
      <c r="L80" s="4"/>
    </row>
    <row r="81" spans="1:12" x14ac:dyDescent="0.2">
      <c r="A81" s="4"/>
      <c r="B81" s="4"/>
      <c r="C81" s="4"/>
      <c r="D81" s="4"/>
      <c r="E81" s="4"/>
      <c r="F81" s="4"/>
      <c r="G81" s="4"/>
      <c r="H81" s="4"/>
      <c r="I81" s="4"/>
      <c r="J81" s="4"/>
      <c r="K81" s="4"/>
      <c r="L81" s="4"/>
    </row>
    <row r="82" spans="1:12" x14ac:dyDescent="0.2">
      <c r="A82" s="4"/>
      <c r="B82" s="4"/>
      <c r="C82" s="4"/>
      <c r="D82" s="4"/>
      <c r="E82" s="4"/>
      <c r="F82" s="4"/>
      <c r="G82" s="4"/>
      <c r="H82" s="4"/>
      <c r="I82" s="4"/>
      <c r="J82" s="4"/>
      <c r="K82" s="4"/>
      <c r="L82" s="4"/>
    </row>
    <row r="83" spans="1:12" x14ac:dyDescent="0.2">
      <c r="A83" s="4"/>
      <c r="B83" s="4"/>
      <c r="C83" s="4"/>
      <c r="D83" s="4"/>
      <c r="E83" s="4"/>
      <c r="F83" s="4"/>
      <c r="G83" s="4"/>
      <c r="H83" s="4"/>
      <c r="I83" s="4"/>
      <c r="J83" s="4"/>
      <c r="K83" s="4"/>
      <c r="L83" s="4"/>
    </row>
  </sheetData>
  <phoneticPr fontId="2"/>
  <pageMargins left="1.1811023622047245" right="0.19685039370078741" top="0.98425196850393704"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5" tint="0.39997558519241921"/>
  </sheetPr>
  <dimension ref="A1:S409"/>
  <sheetViews>
    <sheetView view="pageBreakPreview" topLeftCell="A11" zoomScaleNormal="100" zoomScaleSheetLayoutView="100" workbookViewId="0">
      <selection activeCell="E158" sqref="E158"/>
    </sheetView>
  </sheetViews>
  <sheetFormatPr defaultColWidth="9" defaultRowHeight="12" x14ac:dyDescent="0.2"/>
  <cols>
    <col min="1" max="12" width="7" style="1" customWidth="1"/>
    <col min="13" max="13" width="7.453125" style="1" customWidth="1"/>
    <col min="14" max="14" width="7.26953125" style="1" customWidth="1"/>
    <col min="15" max="16384" width="9" style="1"/>
  </cols>
  <sheetData>
    <row r="1" spans="1:19" ht="14.15" customHeight="1" x14ac:dyDescent="0.2">
      <c r="A1" s="6" t="s">
        <v>1342</v>
      </c>
      <c r="B1" s="4"/>
      <c r="C1" s="4"/>
      <c r="D1" s="4"/>
      <c r="E1" s="4"/>
      <c r="F1" s="4"/>
      <c r="G1" s="4"/>
      <c r="H1" s="4"/>
      <c r="I1" s="4"/>
      <c r="J1" s="4"/>
      <c r="K1" s="4"/>
      <c r="L1" s="4"/>
      <c r="M1" s="4"/>
    </row>
    <row r="2" spans="1:19" ht="14.15" customHeight="1" x14ac:dyDescent="0.2">
      <c r="A2" s="6" t="s">
        <v>4256</v>
      </c>
      <c r="B2" s="4"/>
      <c r="C2" s="4"/>
      <c r="D2" s="4"/>
      <c r="E2" s="4"/>
      <c r="F2" s="4"/>
      <c r="G2" s="4"/>
      <c r="H2" s="4"/>
      <c r="I2" s="4"/>
      <c r="J2" s="4"/>
      <c r="K2" s="4"/>
      <c r="L2" s="4"/>
      <c r="M2" s="4"/>
    </row>
    <row r="3" spans="1:19" ht="14.15" customHeight="1" x14ac:dyDescent="0.2">
      <c r="A3" s="6" t="s">
        <v>4257</v>
      </c>
      <c r="B3" s="4"/>
      <c r="C3" s="4"/>
      <c r="D3" s="4"/>
      <c r="E3" s="4"/>
      <c r="F3" s="4"/>
      <c r="G3" s="4"/>
      <c r="H3" s="4"/>
      <c r="I3" s="4"/>
      <c r="J3" s="4"/>
      <c r="K3" s="4"/>
      <c r="L3" s="4"/>
      <c r="M3" s="4"/>
    </row>
    <row r="4" spans="1:19" ht="14.15" customHeight="1" x14ac:dyDescent="0.2">
      <c r="A4" s="6" t="s">
        <v>4258</v>
      </c>
      <c r="B4" s="4"/>
      <c r="C4" s="4"/>
      <c r="D4" s="4"/>
      <c r="E4" s="4"/>
      <c r="F4" s="4"/>
      <c r="G4" s="4"/>
      <c r="H4" s="4"/>
      <c r="K4" s="4"/>
      <c r="L4" s="4"/>
      <c r="M4" s="2" t="s">
        <v>495</v>
      </c>
    </row>
    <row r="5" spans="1:19" ht="12" customHeight="1" x14ac:dyDescent="0.2">
      <c r="A5" s="640" t="s">
        <v>95</v>
      </c>
      <c r="B5" s="626" t="s">
        <v>4184</v>
      </c>
      <c r="C5" s="673"/>
      <c r="D5" s="673"/>
      <c r="E5" s="673"/>
      <c r="F5" s="635" t="s">
        <v>4185</v>
      </c>
      <c r="G5" s="636"/>
      <c r="H5" s="637"/>
      <c r="I5" s="626" t="s">
        <v>4186</v>
      </c>
      <c r="J5" s="673"/>
      <c r="K5" s="673"/>
      <c r="L5" s="673"/>
      <c r="M5" s="673"/>
      <c r="N5" s="627"/>
    </row>
    <row r="6" spans="1:19" ht="12" customHeight="1" x14ac:dyDescent="0.2">
      <c r="A6" s="640"/>
      <c r="B6" s="704" t="s">
        <v>4187</v>
      </c>
      <c r="C6" s="704" t="s">
        <v>4188</v>
      </c>
      <c r="D6" s="339"/>
      <c r="E6" s="331"/>
      <c r="F6" s="744" t="s">
        <v>1746</v>
      </c>
      <c r="G6" s="744" t="s">
        <v>1747</v>
      </c>
      <c r="H6" s="744" t="s">
        <v>421</v>
      </c>
      <c r="I6" s="704" t="s">
        <v>300</v>
      </c>
      <c r="J6" s="339"/>
      <c r="K6" s="331"/>
      <c r="L6" s="339"/>
      <c r="M6" s="331"/>
      <c r="N6" s="340"/>
    </row>
    <row r="7" spans="1:19" ht="48" customHeight="1" x14ac:dyDescent="0.2">
      <c r="A7" s="640"/>
      <c r="B7" s="706"/>
      <c r="C7" s="706"/>
      <c r="D7" s="191" t="s">
        <v>4189</v>
      </c>
      <c r="E7" s="184" t="s">
        <v>4190</v>
      </c>
      <c r="F7" s="745"/>
      <c r="G7" s="745"/>
      <c r="H7" s="745"/>
      <c r="I7" s="706"/>
      <c r="J7" s="191" t="s">
        <v>4191</v>
      </c>
      <c r="K7" s="194" t="s">
        <v>4192</v>
      </c>
      <c r="L7" s="191" t="s">
        <v>4193</v>
      </c>
      <c r="M7" s="194" t="s">
        <v>4192</v>
      </c>
      <c r="N7" s="191" t="s">
        <v>4194</v>
      </c>
    </row>
    <row r="8" spans="1:19" ht="14.15" customHeight="1" x14ac:dyDescent="0.2">
      <c r="A8" s="99" t="s">
        <v>1852</v>
      </c>
      <c r="B8" s="175">
        <v>2052</v>
      </c>
      <c r="C8" s="175">
        <v>1984</v>
      </c>
      <c r="D8" s="175">
        <v>68</v>
      </c>
      <c r="E8" s="175">
        <v>37</v>
      </c>
      <c r="F8" s="234">
        <v>6839</v>
      </c>
      <c r="G8" s="234">
        <v>3499</v>
      </c>
      <c r="H8" s="234">
        <v>3340</v>
      </c>
      <c r="I8" s="175">
        <v>1984</v>
      </c>
      <c r="J8" s="175">
        <v>170</v>
      </c>
      <c r="K8" s="175">
        <v>132</v>
      </c>
      <c r="L8" s="175">
        <v>255</v>
      </c>
      <c r="M8" s="175">
        <v>90</v>
      </c>
      <c r="N8" s="175">
        <v>1559</v>
      </c>
    </row>
    <row r="9" spans="1:19" ht="12" customHeight="1" x14ac:dyDescent="0.2">
      <c r="A9" s="341"/>
      <c r="B9" s="342"/>
      <c r="C9" s="343"/>
      <c r="D9" s="344"/>
      <c r="H9" s="41"/>
      <c r="I9" s="41"/>
      <c r="J9" s="41"/>
      <c r="K9" s="48" t="s">
        <v>4195</v>
      </c>
      <c r="L9" s="41"/>
      <c r="M9" s="41"/>
      <c r="O9" s="41"/>
      <c r="P9" s="41"/>
      <c r="Q9" s="41"/>
      <c r="R9" s="41"/>
      <c r="S9" s="4"/>
    </row>
    <row r="10" spans="1:19" ht="12" customHeight="1" x14ac:dyDescent="0.2">
      <c r="A10" s="640" t="s">
        <v>95</v>
      </c>
      <c r="B10" s="626" t="s">
        <v>4196</v>
      </c>
      <c r="C10" s="673"/>
      <c r="D10" s="673"/>
      <c r="E10" s="673"/>
      <c r="F10" s="673"/>
      <c r="G10" s="673"/>
      <c r="H10" s="627"/>
      <c r="I10" s="740" t="s">
        <v>420</v>
      </c>
      <c r="J10" s="330"/>
      <c r="K10" s="329"/>
      <c r="L10" s="41"/>
      <c r="M10" s="41"/>
      <c r="O10" s="41"/>
      <c r="P10" s="41"/>
      <c r="Q10" s="41"/>
      <c r="R10" s="41"/>
      <c r="S10" s="4"/>
    </row>
    <row r="11" spans="1:19" ht="12" customHeight="1" x14ac:dyDescent="0.2">
      <c r="A11" s="640"/>
      <c r="B11" s="640" t="s">
        <v>300</v>
      </c>
      <c r="C11" s="704" t="s">
        <v>496</v>
      </c>
      <c r="D11" s="339"/>
      <c r="E11" s="345"/>
      <c r="F11" s="704" t="s">
        <v>2840</v>
      </c>
      <c r="G11" s="664" t="s">
        <v>2841</v>
      </c>
      <c r="H11" s="704" t="s">
        <v>2842</v>
      </c>
      <c r="I11" s="705"/>
      <c r="J11" s="704" t="s">
        <v>1546</v>
      </c>
      <c r="K11" s="704" t="s">
        <v>1547</v>
      </c>
      <c r="L11" s="41"/>
      <c r="M11" s="41"/>
      <c r="O11" s="41"/>
      <c r="P11" s="41"/>
      <c r="Q11" s="41"/>
      <c r="R11" s="41"/>
      <c r="S11" s="4"/>
    </row>
    <row r="12" spans="1:19" ht="36" customHeight="1" x14ac:dyDescent="0.2">
      <c r="A12" s="640"/>
      <c r="B12" s="640"/>
      <c r="C12" s="706"/>
      <c r="D12" s="191" t="s">
        <v>4197</v>
      </c>
      <c r="E12" s="346" t="s">
        <v>4198</v>
      </c>
      <c r="F12" s="706"/>
      <c r="G12" s="669"/>
      <c r="H12" s="706"/>
      <c r="I12" s="706"/>
      <c r="J12" s="754"/>
      <c r="K12" s="706"/>
      <c r="L12" s="41"/>
      <c r="M12" s="41"/>
      <c r="O12" s="41"/>
      <c r="P12" s="41"/>
      <c r="Q12" s="41"/>
      <c r="R12" s="41"/>
      <c r="S12" s="4"/>
    </row>
    <row r="13" spans="1:19" ht="14.15" customHeight="1" x14ac:dyDescent="0.2">
      <c r="A13" s="99" t="s">
        <v>1852</v>
      </c>
      <c r="B13" s="175">
        <v>1984</v>
      </c>
      <c r="C13" s="175">
        <v>1159</v>
      </c>
      <c r="D13" s="175">
        <v>825</v>
      </c>
      <c r="E13" s="175">
        <v>228</v>
      </c>
      <c r="F13" s="175">
        <v>237</v>
      </c>
      <c r="G13" s="175">
        <v>540</v>
      </c>
      <c r="H13" s="175">
        <v>48</v>
      </c>
      <c r="I13" s="242">
        <v>3963</v>
      </c>
      <c r="J13" s="242">
        <v>1971</v>
      </c>
      <c r="K13" s="242">
        <v>1722</v>
      </c>
      <c r="L13" s="41"/>
      <c r="M13" s="41"/>
      <c r="O13" s="41"/>
      <c r="P13" s="41"/>
      <c r="Q13" s="41"/>
      <c r="R13" s="41"/>
      <c r="S13" s="4"/>
    </row>
    <row r="14" spans="1:19" ht="12" customHeight="1" x14ac:dyDescent="0.2">
      <c r="A14" s="7" t="s">
        <v>4199</v>
      </c>
      <c r="B14" s="4"/>
      <c r="C14" s="4"/>
      <c r="D14" s="4"/>
      <c r="E14" s="4"/>
      <c r="F14" s="4"/>
      <c r="G14" s="4"/>
      <c r="H14" s="4"/>
      <c r="I14" s="4"/>
      <c r="J14" s="4"/>
      <c r="K14" s="4"/>
      <c r="L14" s="4"/>
      <c r="M14" s="4"/>
    </row>
    <row r="15" spans="1:19" ht="12" customHeight="1" x14ac:dyDescent="0.2">
      <c r="A15" s="7" t="s">
        <v>4230</v>
      </c>
      <c r="B15" s="4"/>
      <c r="C15" s="4"/>
      <c r="D15" s="4"/>
      <c r="E15" s="4"/>
      <c r="F15" s="4"/>
      <c r="G15" s="4"/>
      <c r="H15" s="4"/>
      <c r="I15" s="4"/>
      <c r="J15" s="4"/>
      <c r="K15" s="4"/>
      <c r="L15" s="4"/>
      <c r="M15" s="4"/>
    </row>
    <row r="16" spans="1:19" ht="12" customHeight="1" x14ac:dyDescent="0.2">
      <c r="A16" s="7" t="s">
        <v>4231</v>
      </c>
      <c r="B16" s="4"/>
      <c r="C16" s="4"/>
      <c r="D16" s="4"/>
      <c r="E16" s="4"/>
      <c r="F16" s="4"/>
      <c r="G16" s="4"/>
      <c r="H16" s="4"/>
      <c r="I16" s="4"/>
      <c r="J16" s="4"/>
      <c r="K16" s="4"/>
      <c r="L16" s="4"/>
      <c r="M16" s="4"/>
    </row>
    <row r="17" spans="1:14" ht="12" customHeight="1" x14ac:dyDescent="0.2">
      <c r="A17" s="7" t="s">
        <v>4200</v>
      </c>
      <c r="B17" s="4"/>
      <c r="C17" s="4"/>
      <c r="D17" s="4"/>
      <c r="E17" s="4"/>
      <c r="F17" s="4"/>
      <c r="G17" s="4"/>
      <c r="H17" s="4"/>
      <c r="I17" s="4"/>
      <c r="J17" s="4"/>
      <c r="K17" s="4"/>
      <c r="L17" s="4"/>
      <c r="M17" s="4"/>
    </row>
    <row r="18" spans="1:14" ht="12" customHeight="1" x14ac:dyDescent="0.2">
      <c r="A18" s="7" t="s">
        <v>4201</v>
      </c>
      <c r="B18" s="4"/>
      <c r="C18" s="4"/>
      <c r="D18" s="4"/>
      <c r="E18" s="4"/>
      <c r="F18" s="4"/>
      <c r="G18" s="4"/>
      <c r="H18" s="4"/>
      <c r="I18" s="4"/>
      <c r="J18" s="4"/>
      <c r="K18" s="4"/>
      <c r="L18" s="4"/>
      <c r="M18" s="4"/>
    </row>
    <row r="19" spans="1:14" ht="12" customHeight="1" x14ac:dyDescent="0.2">
      <c r="A19" s="7" t="s">
        <v>4202</v>
      </c>
      <c r="B19" s="4"/>
      <c r="C19" s="4"/>
      <c r="D19" s="4"/>
      <c r="E19" s="4"/>
      <c r="F19" s="4"/>
      <c r="G19" s="4"/>
      <c r="H19" s="4"/>
      <c r="I19" s="4"/>
      <c r="J19" s="4"/>
      <c r="K19" s="4"/>
      <c r="L19" s="4"/>
      <c r="M19" s="4"/>
    </row>
    <row r="20" spans="1:14" ht="12" customHeight="1" x14ac:dyDescent="0.2">
      <c r="A20" s="7" t="s">
        <v>4203</v>
      </c>
      <c r="B20" s="4"/>
      <c r="C20" s="4"/>
      <c r="D20" s="4"/>
      <c r="E20" s="4"/>
      <c r="F20" s="4"/>
      <c r="G20" s="4"/>
      <c r="H20" s="4"/>
      <c r="I20" s="4"/>
      <c r="J20" s="4"/>
      <c r="K20" s="4"/>
      <c r="L20" s="4"/>
      <c r="M20" s="4"/>
    </row>
    <row r="21" spans="1:14" ht="12" customHeight="1" x14ac:dyDescent="0.2">
      <c r="A21" s="7" t="s">
        <v>4204</v>
      </c>
      <c r="B21" s="4"/>
      <c r="C21" s="4"/>
      <c r="D21" s="4"/>
      <c r="E21" s="4"/>
      <c r="F21" s="4"/>
      <c r="G21" s="4"/>
      <c r="H21" s="4"/>
      <c r="I21" s="4"/>
      <c r="J21" s="4"/>
      <c r="K21" s="4"/>
      <c r="L21" s="4"/>
      <c r="M21" s="4"/>
    </row>
    <row r="22" spans="1:14" ht="12" customHeight="1" x14ac:dyDescent="0.2">
      <c r="A22" s="7" t="s">
        <v>4228</v>
      </c>
      <c r="B22" s="4"/>
      <c r="C22" s="4"/>
      <c r="D22" s="4"/>
      <c r="E22" s="4"/>
      <c r="F22" s="4"/>
      <c r="G22" s="4"/>
      <c r="H22" s="4"/>
      <c r="I22" s="4"/>
      <c r="J22" s="4"/>
      <c r="K22" s="4"/>
      <c r="L22" s="4"/>
      <c r="M22" s="4"/>
    </row>
    <row r="23" spans="1:14" ht="12" customHeight="1" x14ac:dyDescent="0.2">
      <c r="A23" s="7" t="s">
        <v>4229</v>
      </c>
      <c r="B23" s="4"/>
      <c r="C23" s="4"/>
      <c r="D23" s="4"/>
      <c r="E23" s="4"/>
      <c r="F23" s="4"/>
      <c r="G23" s="4"/>
      <c r="H23" s="4"/>
      <c r="I23" s="4"/>
      <c r="J23" s="4"/>
      <c r="K23" s="4"/>
      <c r="L23" s="4"/>
      <c r="M23" s="4"/>
    </row>
    <row r="24" spans="1:14" ht="12" customHeight="1" x14ac:dyDescent="0.2">
      <c r="A24" s="4"/>
      <c r="B24" s="4"/>
      <c r="C24" s="4"/>
      <c r="D24" s="4"/>
      <c r="E24" s="4"/>
      <c r="F24" s="4"/>
      <c r="G24" s="4"/>
      <c r="H24" s="4"/>
      <c r="I24" s="4"/>
      <c r="J24" s="4"/>
      <c r="K24" s="4"/>
      <c r="L24" s="4"/>
      <c r="M24" s="4"/>
    </row>
    <row r="25" spans="1:14" ht="14.15" customHeight="1" x14ac:dyDescent="0.2">
      <c r="A25" s="6" t="s">
        <v>4205</v>
      </c>
      <c r="B25" s="4"/>
      <c r="C25" s="4"/>
      <c r="D25" s="4"/>
      <c r="E25" s="4"/>
      <c r="F25" s="4"/>
      <c r="G25" s="4"/>
      <c r="H25" s="4"/>
      <c r="I25" s="4"/>
      <c r="J25" s="4"/>
      <c r="K25" s="2"/>
      <c r="L25" s="4"/>
      <c r="M25" s="2"/>
      <c r="N25" s="2" t="s">
        <v>4206</v>
      </c>
    </row>
    <row r="26" spans="1:14" ht="12" customHeight="1" x14ac:dyDescent="0.2">
      <c r="A26" s="640" t="s">
        <v>95</v>
      </c>
      <c r="B26" s="626" t="s">
        <v>1977</v>
      </c>
      <c r="C26" s="626" t="s">
        <v>1853</v>
      </c>
      <c r="D26" s="673"/>
      <c r="E26" s="673"/>
      <c r="F26" s="673"/>
      <c r="G26" s="673"/>
      <c r="H26" s="673"/>
      <c r="I26" s="673"/>
      <c r="J26" s="673"/>
      <c r="K26" s="673"/>
      <c r="L26" s="673"/>
      <c r="M26" s="673"/>
      <c r="N26" s="627"/>
    </row>
    <row r="27" spans="1:14" ht="12" customHeight="1" x14ac:dyDescent="0.2">
      <c r="A27" s="640"/>
      <c r="B27" s="640"/>
      <c r="C27" s="347" t="s">
        <v>1691</v>
      </c>
      <c r="D27" s="347" t="s">
        <v>1074</v>
      </c>
      <c r="E27" s="347" t="s">
        <v>1074</v>
      </c>
      <c r="F27" s="347" t="s">
        <v>2892</v>
      </c>
      <c r="G27" s="347" t="s">
        <v>2893</v>
      </c>
      <c r="H27" s="347" t="s">
        <v>2894</v>
      </c>
      <c r="I27" s="348" t="s">
        <v>2895</v>
      </c>
      <c r="J27" s="348" t="s">
        <v>2896</v>
      </c>
      <c r="K27" s="348" t="s">
        <v>2897</v>
      </c>
      <c r="L27" s="349" t="s">
        <v>2898</v>
      </c>
      <c r="M27" s="350" t="s">
        <v>1075</v>
      </c>
      <c r="N27" s="350" t="s">
        <v>2843</v>
      </c>
    </row>
    <row r="28" spans="1:14" ht="12" customHeight="1" x14ac:dyDescent="0.2">
      <c r="A28" s="640"/>
      <c r="B28" s="640"/>
      <c r="C28" s="347" t="s">
        <v>1692</v>
      </c>
      <c r="D28" s="347" t="s">
        <v>597</v>
      </c>
      <c r="E28" s="347" t="s">
        <v>1854</v>
      </c>
      <c r="F28" s="347" t="s">
        <v>1855</v>
      </c>
      <c r="G28" s="347" t="s">
        <v>1856</v>
      </c>
      <c r="H28" s="347" t="s">
        <v>1857</v>
      </c>
      <c r="I28" s="347" t="s">
        <v>1041</v>
      </c>
      <c r="J28" s="347" t="s">
        <v>1042</v>
      </c>
      <c r="K28" s="348" t="s">
        <v>788</v>
      </c>
      <c r="L28" s="347" t="s">
        <v>1076</v>
      </c>
      <c r="M28" s="351" t="s">
        <v>1077</v>
      </c>
      <c r="N28" s="351" t="s">
        <v>4207</v>
      </c>
    </row>
    <row r="29" spans="1:14" ht="12" customHeight="1" x14ac:dyDescent="0.2">
      <c r="A29" s="640"/>
      <c r="B29" s="640"/>
      <c r="C29" s="352" t="s">
        <v>1078</v>
      </c>
      <c r="D29" s="353"/>
      <c r="E29" s="352"/>
      <c r="F29" s="352"/>
      <c r="G29" s="352"/>
      <c r="H29" s="352"/>
      <c r="I29" s="352"/>
      <c r="J29" s="352"/>
      <c r="K29" s="352"/>
      <c r="L29" s="352"/>
      <c r="M29" s="354"/>
      <c r="N29" s="354"/>
    </row>
    <row r="30" spans="1:14" ht="14.15" customHeight="1" x14ac:dyDescent="0.2">
      <c r="A30" s="99" t="s">
        <v>1852</v>
      </c>
      <c r="B30" s="172">
        <v>2052</v>
      </c>
      <c r="C30" s="172">
        <v>16</v>
      </c>
      <c r="D30" s="172">
        <v>29</v>
      </c>
      <c r="E30" s="172">
        <v>544</v>
      </c>
      <c r="F30" s="172">
        <v>779</v>
      </c>
      <c r="G30" s="172">
        <v>246</v>
      </c>
      <c r="H30" s="172">
        <v>124</v>
      </c>
      <c r="I30" s="172">
        <v>112</v>
      </c>
      <c r="J30" s="172">
        <v>74</v>
      </c>
      <c r="K30" s="172">
        <v>85</v>
      </c>
      <c r="L30" s="258">
        <v>28</v>
      </c>
      <c r="M30" s="241">
        <v>8</v>
      </c>
      <c r="N30" s="355">
        <v>7</v>
      </c>
    </row>
    <row r="31" spans="1:14" ht="12" customHeight="1" x14ac:dyDescent="0.2">
      <c r="A31" s="7"/>
      <c r="B31" s="4"/>
      <c r="C31" s="4"/>
      <c r="D31" s="4"/>
      <c r="E31" s="4"/>
      <c r="F31" s="4"/>
      <c r="G31" s="4"/>
      <c r="H31" s="4"/>
      <c r="I31" s="4"/>
      <c r="J31" s="4"/>
      <c r="K31" s="4"/>
      <c r="L31" s="4"/>
      <c r="M31" s="4"/>
    </row>
    <row r="32" spans="1:14" ht="14.15" customHeight="1" x14ac:dyDescent="0.2">
      <c r="A32" s="6" t="s">
        <v>4208</v>
      </c>
      <c r="B32" s="356"/>
      <c r="C32" s="356"/>
      <c r="D32" s="357"/>
      <c r="E32" s="357"/>
      <c r="F32" s="357"/>
      <c r="G32" s="357"/>
      <c r="H32" s="357"/>
      <c r="I32" s="356"/>
      <c r="L32" s="357"/>
      <c r="M32" s="357"/>
      <c r="N32" s="358" t="s">
        <v>4209</v>
      </c>
    </row>
    <row r="33" spans="1:14" ht="24" customHeight="1" x14ac:dyDescent="0.2">
      <c r="A33" s="744" t="s">
        <v>783</v>
      </c>
      <c r="B33" s="746" t="s">
        <v>2192</v>
      </c>
      <c r="C33" s="747"/>
      <c r="D33" s="626" t="s">
        <v>179</v>
      </c>
      <c r="E33" s="627"/>
      <c r="F33" s="626" t="s">
        <v>180</v>
      </c>
      <c r="G33" s="627"/>
      <c r="H33" s="626" t="s">
        <v>1136</v>
      </c>
      <c r="I33" s="627"/>
      <c r="J33" s="743" t="s">
        <v>4210</v>
      </c>
      <c r="K33" s="743"/>
      <c r="L33" s="743"/>
      <c r="M33" s="743"/>
      <c r="N33" s="743"/>
    </row>
    <row r="34" spans="1:14" ht="14.15" customHeight="1" x14ac:dyDescent="0.2">
      <c r="A34" s="745"/>
      <c r="B34" s="359" t="s">
        <v>4211</v>
      </c>
      <c r="C34" s="360" t="s">
        <v>2191</v>
      </c>
      <c r="D34" s="359" t="s">
        <v>4211</v>
      </c>
      <c r="E34" s="333" t="s">
        <v>935</v>
      </c>
      <c r="F34" s="359" t="s">
        <v>4211</v>
      </c>
      <c r="G34" s="333" t="s">
        <v>935</v>
      </c>
      <c r="H34" s="359" t="s">
        <v>4211</v>
      </c>
      <c r="I34" s="333" t="s">
        <v>935</v>
      </c>
      <c r="J34" s="361" t="s">
        <v>4197</v>
      </c>
      <c r="K34" s="192" t="s">
        <v>4212</v>
      </c>
      <c r="L34" s="192" t="s">
        <v>4213</v>
      </c>
      <c r="M34" s="192" t="s">
        <v>4214</v>
      </c>
      <c r="N34" s="192" t="s">
        <v>4215</v>
      </c>
    </row>
    <row r="35" spans="1:14" ht="14.15" customHeight="1" x14ac:dyDescent="0.2">
      <c r="A35" s="99" t="s">
        <v>1852</v>
      </c>
      <c r="B35" s="135">
        <v>2036</v>
      </c>
      <c r="C35" s="40">
        <v>325461</v>
      </c>
      <c r="D35" s="57">
        <v>1987</v>
      </c>
      <c r="E35" s="40">
        <v>295562</v>
      </c>
      <c r="F35" s="57">
        <v>1210</v>
      </c>
      <c r="G35" s="40">
        <v>27663</v>
      </c>
      <c r="H35" s="57">
        <v>138</v>
      </c>
      <c r="I35" s="14">
        <v>2236</v>
      </c>
      <c r="J35" s="40">
        <v>250475</v>
      </c>
      <c r="K35" s="40">
        <v>235115</v>
      </c>
      <c r="L35" s="40">
        <v>3829</v>
      </c>
      <c r="M35" s="40">
        <v>4040</v>
      </c>
      <c r="N35" s="40">
        <v>7491</v>
      </c>
    </row>
    <row r="36" spans="1:14" ht="14.15" customHeight="1" x14ac:dyDescent="0.2">
      <c r="A36" s="7"/>
      <c r="B36" s="4"/>
      <c r="C36" s="4"/>
      <c r="D36" s="4"/>
      <c r="E36" s="4"/>
      <c r="F36" s="4"/>
      <c r="G36" s="4"/>
      <c r="H36" s="4"/>
      <c r="I36" s="4"/>
      <c r="J36" s="4"/>
      <c r="K36" s="4"/>
      <c r="L36" s="4"/>
      <c r="M36" s="4"/>
    </row>
    <row r="37" spans="1:14" ht="12" customHeight="1" x14ac:dyDescent="0.2">
      <c r="A37" s="6" t="s">
        <v>4216</v>
      </c>
      <c r="B37" s="4"/>
      <c r="C37" s="4"/>
      <c r="D37" s="4"/>
      <c r="E37" s="4"/>
      <c r="F37" s="4"/>
      <c r="G37" s="4"/>
      <c r="H37" s="4"/>
      <c r="I37" s="2" t="s">
        <v>4206</v>
      </c>
      <c r="K37" s="4"/>
      <c r="L37" s="4"/>
      <c r="M37" s="4"/>
    </row>
    <row r="38" spans="1:14" ht="14.15" customHeight="1" x14ac:dyDescent="0.2">
      <c r="A38" s="744" t="s">
        <v>783</v>
      </c>
      <c r="B38" s="704" t="s">
        <v>1850</v>
      </c>
      <c r="C38" s="704" t="s">
        <v>4217</v>
      </c>
      <c r="D38" s="727" t="s">
        <v>4218</v>
      </c>
      <c r="E38" s="704" t="s">
        <v>4219</v>
      </c>
      <c r="F38" s="626" t="s">
        <v>4220</v>
      </c>
      <c r="G38" s="673"/>
      <c r="H38" s="673"/>
      <c r="I38" s="627"/>
      <c r="J38" s="4"/>
      <c r="K38" s="4"/>
    </row>
    <row r="39" spans="1:14" ht="32.25" customHeight="1" x14ac:dyDescent="0.2">
      <c r="A39" s="745"/>
      <c r="B39" s="706"/>
      <c r="C39" s="706"/>
      <c r="D39" s="728"/>
      <c r="E39" s="706"/>
      <c r="F39" s="184" t="s">
        <v>300</v>
      </c>
      <c r="G39" s="184" t="s">
        <v>4217</v>
      </c>
      <c r="H39" s="194" t="s">
        <v>4218</v>
      </c>
      <c r="I39" s="184" t="s">
        <v>4219</v>
      </c>
      <c r="J39" s="4"/>
      <c r="K39" s="4"/>
    </row>
    <row r="40" spans="1:14" ht="12" customHeight="1" x14ac:dyDescent="0.2">
      <c r="A40" s="99" t="s">
        <v>1852</v>
      </c>
      <c r="B40" s="242">
        <v>1984</v>
      </c>
      <c r="C40" s="242">
        <v>487</v>
      </c>
      <c r="D40" s="242">
        <v>78</v>
      </c>
      <c r="E40" s="242">
        <v>1419</v>
      </c>
      <c r="F40" s="242">
        <v>1360</v>
      </c>
      <c r="G40" s="242">
        <v>390</v>
      </c>
      <c r="H40" s="242">
        <v>23</v>
      </c>
      <c r="I40" s="242">
        <v>947</v>
      </c>
      <c r="J40" s="51"/>
      <c r="K40" s="51"/>
    </row>
    <row r="41" spans="1:14" ht="14.15" customHeight="1" x14ac:dyDescent="0.2">
      <c r="A41" s="4"/>
      <c r="B41" s="4"/>
      <c r="C41" s="4"/>
      <c r="D41" s="4"/>
      <c r="E41" s="4"/>
      <c r="F41" s="4"/>
      <c r="H41" s="4"/>
      <c r="I41" s="2" t="s">
        <v>891</v>
      </c>
      <c r="K41" s="4"/>
      <c r="M41" s="2"/>
    </row>
    <row r="42" spans="1:14" ht="12" customHeight="1" x14ac:dyDescent="0.2">
      <c r="A42" s="4"/>
      <c r="B42" s="4"/>
      <c r="C42" s="4"/>
      <c r="D42" s="4"/>
      <c r="F42" s="4"/>
      <c r="H42" s="4"/>
      <c r="I42" s="2"/>
      <c r="J42" s="2"/>
      <c r="K42" s="4"/>
      <c r="L42" s="4"/>
      <c r="M42" s="2"/>
    </row>
    <row r="43" spans="1:14" ht="14.15" customHeight="1" x14ac:dyDescent="0.2">
      <c r="A43" s="238" t="s">
        <v>892</v>
      </c>
      <c r="B43" s="20"/>
      <c r="C43" s="20"/>
      <c r="D43" s="20" t="s">
        <v>1176</v>
      </c>
      <c r="E43" s="21"/>
      <c r="F43" s="20"/>
      <c r="G43" s="20"/>
      <c r="H43" s="20"/>
      <c r="I43" s="21"/>
      <c r="J43" s="20"/>
      <c r="K43" s="20"/>
      <c r="L43" s="20"/>
      <c r="M43" s="20"/>
      <c r="N43" s="21"/>
    </row>
    <row r="44" spans="1:14" ht="12" customHeight="1" x14ac:dyDescent="0.2">
      <c r="A44" s="163" t="s">
        <v>563</v>
      </c>
      <c r="B44" s="163" t="s">
        <v>1177</v>
      </c>
      <c r="C44" s="163" t="s">
        <v>1178</v>
      </c>
      <c r="D44" s="163" t="s">
        <v>1179</v>
      </c>
      <c r="E44" s="20"/>
      <c r="F44" s="20"/>
      <c r="G44" s="20"/>
      <c r="H44" s="20"/>
      <c r="I44" s="21"/>
      <c r="J44" s="21"/>
      <c r="K44" s="21"/>
      <c r="L44" s="21"/>
      <c r="M44" s="21"/>
      <c r="N44" s="21"/>
    </row>
    <row r="45" spans="1:14" ht="14.15" customHeight="1" x14ac:dyDescent="0.2">
      <c r="A45" s="163">
        <v>26</v>
      </c>
      <c r="B45" s="240">
        <v>15000</v>
      </c>
      <c r="C45" s="239">
        <v>59</v>
      </c>
      <c r="D45" s="239">
        <v>104</v>
      </c>
      <c r="E45" s="20"/>
      <c r="F45" s="20"/>
      <c r="G45" s="20"/>
      <c r="H45" s="20"/>
      <c r="I45" s="21"/>
      <c r="J45" s="21"/>
      <c r="K45" s="21"/>
      <c r="L45" s="21"/>
      <c r="M45" s="21"/>
      <c r="N45" s="21"/>
    </row>
    <row r="46" spans="1:14" ht="14.15" customHeight="1" x14ac:dyDescent="0.2">
      <c r="A46" s="163">
        <v>27</v>
      </c>
      <c r="B46" s="240">
        <v>15100</v>
      </c>
      <c r="C46" s="239">
        <v>73</v>
      </c>
      <c r="D46" s="239">
        <v>130</v>
      </c>
      <c r="E46" s="20"/>
      <c r="F46" s="20"/>
      <c r="G46" s="20"/>
      <c r="H46" s="20"/>
      <c r="I46" s="21"/>
      <c r="J46" s="21"/>
      <c r="K46" s="21"/>
      <c r="L46" s="21"/>
      <c r="M46" s="21"/>
      <c r="N46" s="21"/>
    </row>
    <row r="47" spans="1:14" ht="14.15" customHeight="1" x14ac:dyDescent="0.2">
      <c r="A47" s="163">
        <v>28</v>
      </c>
      <c r="B47" s="257">
        <v>14800</v>
      </c>
      <c r="C47" s="318">
        <v>96</v>
      </c>
      <c r="D47" s="318">
        <v>132</v>
      </c>
      <c r="E47" s="20"/>
      <c r="F47" s="20"/>
      <c r="G47" s="20"/>
      <c r="H47" s="20"/>
      <c r="I47" s="21"/>
      <c r="J47" s="21"/>
      <c r="K47" s="21"/>
      <c r="L47" s="21"/>
      <c r="M47" s="21"/>
      <c r="N47" s="21"/>
    </row>
    <row r="48" spans="1:14" ht="14.15" customHeight="1" x14ac:dyDescent="0.2">
      <c r="A48" s="163">
        <v>29</v>
      </c>
      <c r="B48" s="257">
        <v>14800</v>
      </c>
      <c r="C48" s="318">
        <v>94</v>
      </c>
      <c r="D48" s="318">
        <v>73</v>
      </c>
      <c r="E48" s="20"/>
      <c r="F48" s="20"/>
      <c r="G48" s="20"/>
      <c r="H48" s="20"/>
      <c r="I48" s="21"/>
      <c r="J48" s="21"/>
      <c r="K48" s="21"/>
      <c r="L48" s="21"/>
      <c r="M48" s="21"/>
      <c r="N48" s="21"/>
    </row>
    <row r="49" spans="1:14" ht="14.15" customHeight="1" x14ac:dyDescent="0.2">
      <c r="A49" s="319">
        <v>30</v>
      </c>
      <c r="B49" s="257">
        <v>14500</v>
      </c>
      <c r="C49" s="318">
        <v>67</v>
      </c>
      <c r="D49" s="318">
        <v>80</v>
      </c>
      <c r="E49" s="20"/>
      <c r="F49" s="20"/>
      <c r="G49" s="20"/>
      <c r="H49" s="20"/>
      <c r="I49" s="21"/>
      <c r="J49" s="21"/>
      <c r="K49" s="21"/>
      <c r="L49" s="21"/>
      <c r="M49" s="21"/>
      <c r="N49" s="21"/>
    </row>
    <row r="50" spans="1:14" ht="14.15" customHeight="1" x14ac:dyDescent="0.2">
      <c r="A50" s="319" t="s">
        <v>4006</v>
      </c>
      <c r="B50" s="257">
        <v>14700</v>
      </c>
      <c r="C50" s="318">
        <v>94</v>
      </c>
      <c r="D50" s="318">
        <v>103</v>
      </c>
      <c r="E50" s="20"/>
      <c r="F50" s="20"/>
      <c r="G50" s="20"/>
      <c r="H50" s="20"/>
      <c r="I50" s="21"/>
      <c r="J50" s="21"/>
      <c r="K50" s="21"/>
      <c r="L50" s="21"/>
      <c r="M50" s="21"/>
      <c r="N50" s="21"/>
    </row>
    <row r="51" spans="1:14" ht="14.15" customHeight="1" x14ac:dyDescent="0.2">
      <c r="A51" s="262">
        <v>2</v>
      </c>
      <c r="B51" s="175">
        <v>14300</v>
      </c>
      <c r="C51" s="258">
        <v>88</v>
      </c>
      <c r="D51" s="258">
        <v>62</v>
      </c>
      <c r="E51" s="20"/>
      <c r="F51" s="20"/>
      <c r="G51" s="20"/>
      <c r="H51" s="20"/>
      <c r="I51" s="21"/>
      <c r="J51" s="21"/>
      <c r="K51" s="21"/>
      <c r="L51" s="21"/>
      <c r="M51" s="21"/>
      <c r="N51" s="21"/>
    </row>
    <row r="52" spans="1:14" ht="14.15" customHeight="1" x14ac:dyDescent="0.2">
      <c r="A52" s="184">
        <v>3</v>
      </c>
      <c r="B52" s="150">
        <v>14300</v>
      </c>
      <c r="C52" s="200">
        <v>71</v>
      </c>
      <c r="D52" s="200">
        <v>35</v>
      </c>
      <c r="E52" s="20"/>
      <c r="F52" s="20"/>
      <c r="G52" s="20"/>
      <c r="H52" s="20"/>
      <c r="I52" s="21"/>
      <c r="J52" s="21"/>
      <c r="K52" s="21"/>
      <c r="L52" s="21"/>
      <c r="M52" s="21"/>
      <c r="N52" s="21"/>
    </row>
    <row r="53" spans="1:14" ht="14.15" customHeight="1" x14ac:dyDescent="0.2">
      <c r="A53" s="184">
        <v>4</v>
      </c>
      <c r="B53" s="150">
        <v>14700</v>
      </c>
      <c r="C53" s="200">
        <v>128</v>
      </c>
      <c r="D53" s="200">
        <v>46</v>
      </c>
      <c r="E53" s="20"/>
      <c r="F53" s="20"/>
      <c r="G53" s="20"/>
      <c r="H53" s="20"/>
      <c r="I53" s="21"/>
      <c r="J53" s="21"/>
      <c r="K53" s="21"/>
      <c r="L53" s="21"/>
      <c r="M53" s="21"/>
      <c r="N53" s="21"/>
    </row>
    <row r="54" spans="1:14" ht="14.15" customHeight="1" x14ac:dyDescent="0.2">
      <c r="A54" s="184">
        <v>5</v>
      </c>
      <c r="B54" s="150">
        <v>13900</v>
      </c>
      <c r="C54" s="200">
        <v>98</v>
      </c>
      <c r="D54" s="200">
        <v>31</v>
      </c>
      <c r="E54" s="20"/>
      <c r="F54" s="20"/>
      <c r="G54" s="20"/>
      <c r="H54" s="20"/>
      <c r="I54" s="21"/>
      <c r="J54" s="21"/>
      <c r="K54" s="21"/>
      <c r="L54" s="21"/>
      <c r="M54" s="21"/>
      <c r="N54" s="21"/>
    </row>
    <row r="55" spans="1:14" ht="12" customHeight="1" x14ac:dyDescent="0.2">
      <c r="A55" s="4"/>
      <c r="B55" s="4"/>
      <c r="C55" s="4"/>
      <c r="D55" s="2" t="s">
        <v>4221</v>
      </c>
      <c r="E55" s="21"/>
      <c r="F55" s="20"/>
      <c r="G55" s="228" t="s">
        <v>88</v>
      </c>
      <c r="H55" s="20"/>
      <c r="I55" s="21"/>
      <c r="J55" s="20"/>
      <c r="K55" s="20"/>
      <c r="L55" s="20"/>
      <c r="M55" s="20"/>
      <c r="N55" s="21"/>
    </row>
    <row r="56" spans="1:14" ht="12" customHeight="1" x14ac:dyDescent="0.2">
      <c r="A56" s="20"/>
      <c r="B56" s="20"/>
      <c r="C56" s="20"/>
      <c r="D56" s="20"/>
      <c r="E56" s="20"/>
      <c r="F56" s="20"/>
      <c r="G56" s="20"/>
      <c r="H56" s="20"/>
      <c r="I56" s="20"/>
      <c r="J56" s="20"/>
      <c r="K56" s="20"/>
      <c r="L56" s="20"/>
      <c r="M56" s="20"/>
      <c r="N56" s="21"/>
    </row>
    <row r="57" spans="1:14" ht="14.15" customHeight="1" x14ac:dyDescent="0.2">
      <c r="A57" s="238" t="s">
        <v>564</v>
      </c>
      <c r="B57" s="20"/>
      <c r="C57" s="20"/>
      <c r="D57" s="20"/>
      <c r="E57" s="228" t="s">
        <v>1180</v>
      </c>
      <c r="F57" s="20"/>
      <c r="G57" s="20"/>
      <c r="H57" s="20"/>
      <c r="I57" s="20"/>
      <c r="J57" s="20"/>
      <c r="K57" s="20"/>
      <c r="L57" s="20"/>
      <c r="M57" s="20"/>
      <c r="N57" s="21"/>
    </row>
    <row r="58" spans="1:14" ht="12" customHeight="1" x14ac:dyDescent="0.2">
      <c r="A58" s="163" t="s">
        <v>1831</v>
      </c>
      <c r="B58" s="163" t="s">
        <v>1443</v>
      </c>
      <c r="C58" s="163" t="s">
        <v>2180</v>
      </c>
      <c r="D58" s="163" t="s">
        <v>2181</v>
      </c>
      <c r="E58" s="163" t="s">
        <v>607</v>
      </c>
      <c r="F58" s="20"/>
      <c r="G58" s="20"/>
      <c r="H58" s="20"/>
      <c r="I58" s="20"/>
      <c r="J58" s="20"/>
      <c r="K58" s="20"/>
      <c r="L58" s="20"/>
      <c r="M58" s="20"/>
      <c r="N58" s="21"/>
    </row>
    <row r="59" spans="1:14" ht="13" customHeight="1" x14ac:dyDescent="0.2">
      <c r="A59" s="163">
        <v>26</v>
      </c>
      <c r="B59" s="301">
        <v>54536</v>
      </c>
      <c r="C59" s="240">
        <v>26110</v>
      </c>
      <c r="D59" s="240">
        <v>27285</v>
      </c>
      <c r="E59" s="301">
        <v>1141</v>
      </c>
      <c r="F59" s="20"/>
      <c r="G59" s="20"/>
      <c r="H59" s="29"/>
      <c r="I59" s="138"/>
      <c r="J59" s="302"/>
      <c r="K59" s="302"/>
      <c r="L59" s="138"/>
      <c r="M59" s="20"/>
      <c r="N59" s="21"/>
    </row>
    <row r="60" spans="1:14" ht="13" customHeight="1" x14ac:dyDescent="0.2">
      <c r="A60" s="163">
        <v>27</v>
      </c>
      <c r="B60" s="301">
        <v>54537</v>
      </c>
      <c r="C60" s="240">
        <v>26092</v>
      </c>
      <c r="D60" s="240">
        <v>27297</v>
      </c>
      <c r="E60" s="301">
        <v>1148</v>
      </c>
      <c r="F60" s="20"/>
      <c r="G60" s="20"/>
      <c r="H60" s="20"/>
      <c r="I60" s="20"/>
      <c r="J60" s="20"/>
      <c r="K60" s="20"/>
      <c r="L60" s="20"/>
      <c r="M60" s="20"/>
      <c r="N60" s="21"/>
    </row>
    <row r="61" spans="1:14" ht="13" customHeight="1" x14ac:dyDescent="0.2">
      <c r="A61" s="163">
        <v>28</v>
      </c>
      <c r="B61" s="301">
        <v>54537</v>
      </c>
      <c r="C61" s="240">
        <v>26090</v>
      </c>
      <c r="D61" s="240">
        <v>27298</v>
      </c>
      <c r="E61" s="301">
        <v>1149</v>
      </c>
      <c r="F61" s="20"/>
      <c r="G61" s="20"/>
      <c r="H61" s="20"/>
      <c r="I61" s="20"/>
      <c r="J61" s="20"/>
      <c r="K61" s="20"/>
      <c r="L61" s="20"/>
      <c r="M61" s="20"/>
      <c r="N61" s="21"/>
    </row>
    <row r="62" spans="1:14" ht="13" customHeight="1" x14ac:dyDescent="0.2">
      <c r="A62" s="163">
        <v>29</v>
      </c>
      <c r="B62" s="301">
        <v>54518</v>
      </c>
      <c r="C62" s="240">
        <v>26983</v>
      </c>
      <c r="D62" s="240">
        <v>27284</v>
      </c>
      <c r="E62" s="301">
        <v>251</v>
      </c>
      <c r="F62" s="20"/>
      <c r="G62" s="20"/>
      <c r="H62" s="20"/>
      <c r="I62" s="20"/>
      <c r="J62" s="20"/>
      <c r="K62" s="20"/>
      <c r="L62" s="20"/>
      <c r="M62" s="20"/>
      <c r="N62" s="21"/>
    </row>
    <row r="63" spans="1:14" ht="13" customHeight="1" x14ac:dyDescent="0.2">
      <c r="A63" s="319">
        <v>30</v>
      </c>
      <c r="B63" s="303">
        <v>54518.33</v>
      </c>
      <c r="C63" s="257">
        <v>26096.71</v>
      </c>
      <c r="D63" s="257">
        <v>27279.7</v>
      </c>
      <c r="E63" s="303">
        <f>B63-C63-D63</f>
        <v>1141.9200000000019</v>
      </c>
      <c r="F63" s="20"/>
      <c r="G63" s="20"/>
      <c r="H63" s="20"/>
      <c r="I63" s="20"/>
      <c r="J63" s="20"/>
      <c r="K63" s="20"/>
      <c r="L63" s="20"/>
      <c r="M63" s="20"/>
      <c r="N63" s="21"/>
    </row>
    <row r="64" spans="1:14" ht="13" customHeight="1" x14ac:dyDescent="0.2">
      <c r="A64" s="319" t="s">
        <v>4006</v>
      </c>
      <c r="B64" s="303">
        <v>54518</v>
      </c>
      <c r="C64" s="257">
        <v>26104</v>
      </c>
      <c r="D64" s="257">
        <v>27272</v>
      </c>
      <c r="E64" s="303">
        <v>1142</v>
      </c>
      <c r="F64" s="20"/>
      <c r="G64" s="20"/>
      <c r="H64" s="20"/>
      <c r="I64" s="20"/>
      <c r="J64" s="20"/>
      <c r="K64" s="20"/>
      <c r="L64" s="20"/>
      <c r="M64" s="20"/>
      <c r="N64" s="21"/>
    </row>
    <row r="65" spans="1:14" ht="13" customHeight="1" x14ac:dyDescent="0.2">
      <c r="A65" s="262">
        <v>2</v>
      </c>
      <c r="B65" s="172">
        <f>B69+B70</f>
        <v>54513</v>
      </c>
      <c r="C65" s="172">
        <f t="shared" ref="C65:E65" si="0">C69+C70</f>
        <v>26125</v>
      </c>
      <c r="D65" s="172">
        <f t="shared" si="0"/>
        <v>27249</v>
      </c>
      <c r="E65" s="172">
        <f t="shared" si="0"/>
        <v>1139</v>
      </c>
      <c r="F65" s="20"/>
      <c r="G65" s="20"/>
      <c r="H65" s="20"/>
      <c r="I65" s="20"/>
      <c r="J65" s="20"/>
      <c r="K65" s="20"/>
      <c r="L65" s="20"/>
      <c r="M65" s="20"/>
      <c r="N65" s="21"/>
    </row>
    <row r="66" spans="1:14" ht="13" customHeight="1" x14ac:dyDescent="0.2">
      <c r="A66" s="184">
        <v>3</v>
      </c>
      <c r="B66" s="135">
        <v>54514</v>
      </c>
      <c r="C66" s="135">
        <v>26112</v>
      </c>
      <c r="D66" s="135">
        <v>27262</v>
      </c>
      <c r="E66" s="135">
        <v>1140</v>
      </c>
      <c r="F66" s="20"/>
      <c r="G66" s="20"/>
      <c r="H66" s="20"/>
      <c r="I66" s="20"/>
      <c r="J66" s="20"/>
      <c r="K66" s="20"/>
      <c r="L66" s="20"/>
      <c r="M66" s="20"/>
      <c r="N66" s="21"/>
    </row>
    <row r="67" spans="1:14" ht="13" customHeight="1" x14ac:dyDescent="0.2">
      <c r="A67" s="184">
        <v>4</v>
      </c>
      <c r="B67" s="135">
        <v>54514</v>
      </c>
      <c r="C67" s="150">
        <v>26124</v>
      </c>
      <c r="D67" s="150">
        <v>27249</v>
      </c>
      <c r="E67" s="135">
        <v>1140</v>
      </c>
      <c r="F67" s="20"/>
      <c r="G67" s="20"/>
      <c r="H67" s="20"/>
      <c r="I67" s="20"/>
      <c r="J67" s="20"/>
      <c r="K67" s="20"/>
      <c r="L67" s="20"/>
      <c r="M67" s="20"/>
      <c r="N67" s="21"/>
    </row>
    <row r="68" spans="1:14" ht="13" customHeight="1" x14ac:dyDescent="0.2">
      <c r="A68" s="184">
        <v>5</v>
      </c>
      <c r="B68" s="135">
        <v>54513</v>
      </c>
      <c r="C68" s="150">
        <v>26125</v>
      </c>
      <c r="D68" s="150">
        <v>27249</v>
      </c>
      <c r="E68" s="135">
        <v>1139</v>
      </c>
      <c r="F68" s="4"/>
      <c r="G68" s="4"/>
      <c r="H68" s="20"/>
      <c r="I68" s="20"/>
      <c r="J68" s="20"/>
      <c r="K68" s="20"/>
      <c r="L68" s="20"/>
      <c r="M68" s="20"/>
      <c r="N68" s="21"/>
    </row>
    <row r="69" spans="1:14" ht="12" customHeight="1" x14ac:dyDescent="0.2">
      <c r="A69" s="753" t="s">
        <v>4754</v>
      </c>
      <c r="B69" s="753"/>
      <c r="C69" s="753"/>
      <c r="D69" s="753"/>
      <c r="E69" s="753"/>
      <c r="F69" s="4"/>
      <c r="G69" s="4"/>
      <c r="H69" s="20"/>
      <c r="I69" s="20"/>
      <c r="J69" s="20"/>
      <c r="K69" s="20"/>
      <c r="L69" s="20"/>
      <c r="M69" s="20"/>
      <c r="N69" s="21"/>
    </row>
    <row r="70" spans="1:14" ht="13" customHeight="1" x14ac:dyDescent="0.2">
      <c r="A70" s="184" t="s">
        <v>819</v>
      </c>
      <c r="B70" s="135">
        <v>54513</v>
      </c>
      <c r="C70" s="150">
        <v>26125</v>
      </c>
      <c r="D70" s="150">
        <v>27249</v>
      </c>
      <c r="E70" s="135">
        <v>1139</v>
      </c>
      <c r="F70" s="4"/>
      <c r="G70" s="4"/>
      <c r="H70" s="20"/>
      <c r="I70" s="20"/>
      <c r="J70" s="20"/>
      <c r="K70" s="20"/>
      <c r="L70" s="20"/>
      <c r="M70" s="20"/>
      <c r="N70" s="21"/>
    </row>
    <row r="71" spans="1:14" ht="13" customHeight="1" x14ac:dyDescent="0.2">
      <c r="A71" s="184" t="s">
        <v>2844</v>
      </c>
      <c r="B71" s="135">
        <v>2970</v>
      </c>
      <c r="C71" s="152">
        <v>1568</v>
      </c>
      <c r="D71" s="152">
        <v>1342</v>
      </c>
      <c r="E71" s="135">
        <v>60</v>
      </c>
      <c r="F71" s="4"/>
      <c r="G71" s="4"/>
      <c r="H71" s="20"/>
      <c r="I71" s="20"/>
      <c r="J71" s="20"/>
      <c r="K71" s="20"/>
      <c r="L71" s="20"/>
      <c r="M71" s="20"/>
      <c r="N71" s="21"/>
    </row>
    <row r="72" spans="1:14" ht="13" customHeight="1" x14ac:dyDescent="0.2">
      <c r="A72" s="184" t="s">
        <v>2845</v>
      </c>
      <c r="B72" s="135">
        <v>51543</v>
      </c>
      <c r="C72" s="150">
        <v>24557</v>
      </c>
      <c r="D72" s="150">
        <v>25907</v>
      </c>
      <c r="E72" s="135">
        <v>1079</v>
      </c>
      <c r="F72" s="4"/>
      <c r="G72" s="4"/>
      <c r="H72" s="20"/>
      <c r="I72" s="20"/>
      <c r="J72" s="20"/>
      <c r="K72" s="20"/>
      <c r="L72" s="20"/>
      <c r="M72" s="20"/>
      <c r="N72" s="21"/>
    </row>
    <row r="73" spans="1:14" ht="13" customHeight="1" x14ac:dyDescent="0.2">
      <c r="A73" s="184" t="s">
        <v>2846</v>
      </c>
      <c r="B73" s="135">
        <v>0</v>
      </c>
      <c r="C73" s="135">
        <v>0</v>
      </c>
      <c r="D73" s="135">
        <v>0</v>
      </c>
      <c r="E73" s="135">
        <v>0</v>
      </c>
      <c r="F73" s="4"/>
      <c r="G73" s="4"/>
      <c r="H73" s="20"/>
      <c r="I73" s="20"/>
      <c r="J73" s="20"/>
      <c r="K73" s="20"/>
      <c r="L73" s="20"/>
      <c r="M73" s="20"/>
      <c r="N73" s="21"/>
    </row>
    <row r="74" spans="1:14" ht="12" customHeight="1" x14ac:dyDescent="0.2">
      <c r="A74" s="4" t="s">
        <v>2649</v>
      </c>
      <c r="B74" s="4"/>
      <c r="C74" s="4"/>
      <c r="D74" s="4"/>
      <c r="E74" s="2" t="s">
        <v>789</v>
      </c>
      <c r="F74" s="4"/>
      <c r="H74" s="20"/>
      <c r="I74" s="20"/>
      <c r="J74" s="20"/>
      <c r="K74" s="20"/>
      <c r="L74" s="20"/>
      <c r="M74" s="20"/>
      <c r="N74" s="21"/>
    </row>
    <row r="75" spans="1:14" ht="12" customHeight="1" x14ac:dyDescent="0.2">
      <c r="A75" s="4"/>
      <c r="B75" s="4"/>
      <c r="C75" s="4"/>
      <c r="D75" s="4"/>
      <c r="E75" s="2"/>
      <c r="F75" s="4"/>
      <c r="H75" s="20"/>
      <c r="I75" s="20"/>
      <c r="J75" s="20"/>
      <c r="K75" s="20"/>
      <c r="L75" s="20"/>
      <c r="M75" s="20"/>
      <c r="N75" s="21"/>
    </row>
    <row r="76" spans="1:14" ht="12" customHeight="1" x14ac:dyDescent="0.2">
      <c r="A76" s="6" t="s">
        <v>4445</v>
      </c>
      <c r="B76" s="4"/>
      <c r="C76" s="4"/>
      <c r="D76" s="4"/>
      <c r="E76" s="4"/>
      <c r="F76" s="4"/>
      <c r="G76" s="483" t="s">
        <v>1181</v>
      </c>
      <c r="H76" s="20"/>
      <c r="I76" s="20"/>
      <c r="J76" s="20"/>
      <c r="K76" s="20"/>
      <c r="L76" s="20"/>
      <c r="M76" s="20"/>
      <c r="N76" s="21"/>
    </row>
    <row r="77" spans="1:14" ht="12" customHeight="1" x14ac:dyDescent="0.2">
      <c r="A77" s="640" t="s">
        <v>815</v>
      </c>
      <c r="B77" s="740" t="s">
        <v>0</v>
      </c>
      <c r="C77" s="640" t="s">
        <v>162</v>
      </c>
      <c r="D77" s="640" t="s">
        <v>163</v>
      </c>
      <c r="E77" s="626" t="s">
        <v>164</v>
      </c>
      <c r="F77" s="673"/>
      <c r="G77" s="741"/>
      <c r="H77" s="20"/>
      <c r="I77" s="20"/>
      <c r="J77" s="20"/>
      <c r="K77" s="20"/>
      <c r="L77" s="20"/>
      <c r="M77" s="20"/>
      <c r="N77" s="21"/>
    </row>
    <row r="78" spans="1:14" ht="12" customHeight="1" x14ac:dyDescent="0.2">
      <c r="A78" s="640"/>
      <c r="B78" s="707"/>
      <c r="C78" s="640"/>
      <c r="D78" s="640"/>
      <c r="E78" s="191" t="s">
        <v>302</v>
      </c>
      <c r="F78" s="626" t="s">
        <v>303</v>
      </c>
      <c r="G78" s="742"/>
      <c r="H78" s="20"/>
      <c r="I78" s="20"/>
      <c r="J78" s="20"/>
      <c r="K78" s="20"/>
      <c r="L78" s="20"/>
      <c r="M78" s="20"/>
      <c r="N78" s="21"/>
    </row>
    <row r="79" spans="1:14" ht="12" customHeight="1" x14ac:dyDescent="0.2">
      <c r="A79" s="184">
        <v>22</v>
      </c>
      <c r="B79" s="500">
        <v>728</v>
      </c>
      <c r="C79" s="200">
        <v>530</v>
      </c>
      <c r="D79" s="200" t="s">
        <v>4005</v>
      </c>
      <c r="E79" s="150">
        <v>143200</v>
      </c>
      <c r="F79" s="749">
        <v>6046941</v>
      </c>
      <c r="G79" s="750"/>
      <c r="H79" s="20"/>
      <c r="I79" s="20"/>
      <c r="J79" s="20"/>
      <c r="K79" s="20"/>
      <c r="L79" s="20"/>
      <c r="M79" s="20"/>
      <c r="N79" s="21"/>
    </row>
    <row r="80" spans="1:14" ht="12" customHeight="1" x14ac:dyDescent="0.2">
      <c r="A80" s="184">
        <v>27</v>
      </c>
      <c r="B80" s="509" t="s">
        <v>4005</v>
      </c>
      <c r="C80" s="403">
        <v>437</v>
      </c>
      <c r="D80" s="403" t="s">
        <v>4005</v>
      </c>
      <c r="E80" s="403">
        <v>495828</v>
      </c>
      <c r="F80" s="751">
        <v>5560389</v>
      </c>
      <c r="G80" s="752"/>
      <c r="H80" s="20"/>
      <c r="I80" s="20"/>
      <c r="J80" s="20"/>
      <c r="K80" s="20"/>
      <c r="L80" s="20"/>
      <c r="M80" s="20"/>
      <c r="N80" s="21"/>
    </row>
    <row r="81" spans="1:14" ht="12" customHeight="1" x14ac:dyDescent="0.2">
      <c r="A81" s="184">
        <v>2</v>
      </c>
      <c r="B81" s="403">
        <v>1325</v>
      </c>
      <c r="C81" s="403">
        <v>231</v>
      </c>
      <c r="D81" s="403" t="s">
        <v>4005</v>
      </c>
      <c r="E81" s="403">
        <v>38110</v>
      </c>
      <c r="F81" s="751">
        <v>8864048</v>
      </c>
      <c r="G81" s="752"/>
      <c r="H81" s="20"/>
      <c r="I81" s="20"/>
      <c r="J81" s="20"/>
      <c r="K81" s="20"/>
      <c r="L81" s="20"/>
      <c r="M81" s="20"/>
      <c r="N81" s="21"/>
    </row>
    <row r="82" spans="1:14" ht="12" customHeight="1" x14ac:dyDescent="0.2">
      <c r="B82" s="410"/>
      <c r="C82" s="510"/>
      <c r="D82" s="410"/>
      <c r="E82" s="410"/>
      <c r="F82" s="410"/>
      <c r="G82" s="2" t="s">
        <v>4446</v>
      </c>
      <c r="H82" s="20"/>
      <c r="I82" s="20"/>
      <c r="J82" s="20"/>
      <c r="K82" s="20"/>
      <c r="L82" s="20"/>
      <c r="M82" s="20"/>
      <c r="N82" s="21"/>
    </row>
    <row r="83" spans="1:14" ht="12" customHeight="1" x14ac:dyDescent="0.2">
      <c r="A83" s="7" t="s">
        <v>4447</v>
      </c>
      <c r="B83" s="410"/>
      <c r="C83" s="510"/>
      <c r="D83" s="410"/>
      <c r="E83" s="410"/>
      <c r="F83" s="410"/>
      <c r="G83" s="486"/>
      <c r="H83" s="20"/>
      <c r="I83" s="20"/>
      <c r="J83" s="20"/>
      <c r="K83" s="20"/>
      <c r="L83" s="20"/>
      <c r="M83" s="20"/>
      <c r="N83" s="21"/>
    </row>
    <row r="84" spans="1:14" ht="12" customHeight="1" x14ac:dyDescent="0.2">
      <c r="A84" s="7" t="s">
        <v>4448</v>
      </c>
      <c r="B84" s="410"/>
      <c r="C84" s="410"/>
      <c r="D84" s="410"/>
      <c r="E84" s="410"/>
      <c r="F84" s="410"/>
      <c r="G84" s="486"/>
      <c r="H84" s="20"/>
      <c r="I84" s="20"/>
      <c r="J84" s="20"/>
      <c r="K84" s="20"/>
      <c r="L84" s="20"/>
      <c r="M84" s="20"/>
      <c r="N84" s="21"/>
    </row>
    <row r="85" spans="1:14" ht="12" customHeight="1" x14ac:dyDescent="0.2">
      <c r="A85" s="7" t="s">
        <v>4449</v>
      </c>
      <c r="B85" s="410"/>
      <c r="C85" s="510"/>
      <c r="D85" s="410"/>
      <c r="E85" s="410"/>
      <c r="F85" s="410"/>
      <c r="G85" s="486"/>
      <c r="H85" s="20"/>
      <c r="I85" s="20"/>
      <c r="J85" s="20"/>
      <c r="K85" s="20"/>
      <c r="L85" s="20"/>
      <c r="M85" s="20"/>
      <c r="N85" s="21"/>
    </row>
    <row r="86" spans="1:14" ht="12" customHeight="1" x14ac:dyDescent="0.2">
      <c r="A86" s="20"/>
      <c r="B86" s="20"/>
      <c r="C86" s="20"/>
      <c r="D86" s="20"/>
      <c r="E86" s="228"/>
      <c r="F86" s="20"/>
      <c r="G86" s="21"/>
      <c r="H86" s="20"/>
      <c r="I86" s="20"/>
      <c r="J86" s="20"/>
      <c r="K86" s="20"/>
      <c r="L86" s="20"/>
      <c r="M86" s="20"/>
      <c r="N86" s="21"/>
    </row>
    <row r="87" spans="1:14" ht="14.15" customHeight="1" x14ac:dyDescent="0.2">
      <c r="A87" s="6" t="s">
        <v>565</v>
      </c>
      <c r="B87" s="4"/>
      <c r="C87" s="4"/>
      <c r="D87" s="4"/>
      <c r="E87" s="4"/>
      <c r="F87" s="4"/>
      <c r="G87" s="4"/>
      <c r="H87" s="4"/>
      <c r="I87" s="4"/>
      <c r="J87" s="20"/>
      <c r="K87" s="20"/>
      <c r="L87" s="20"/>
      <c r="M87" s="20"/>
      <c r="N87" s="21"/>
    </row>
    <row r="88" spans="1:14" ht="14.15" customHeight="1" x14ac:dyDescent="0.2">
      <c r="A88" s="6" t="s">
        <v>2927</v>
      </c>
      <c r="B88" s="4"/>
      <c r="C88" s="4"/>
      <c r="D88" s="4"/>
      <c r="E88" s="4"/>
      <c r="F88" s="4"/>
      <c r="G88" s="4"/>
      <c r="H88" s="4"/>
      <c r="I88" s="2"/>
      <c r="J88" s="20"/>
      <c r="K88" s="20"/>
      <c r="L88" s="20"/>
      <c r="M88" s="20"/>
      <c r="N88" s="21"/>
    </row>
    <row r="89" spans="1:14" ht="12" customHeight="1" x14ac:dyDescent="0.2">
      <c r="A89" s="640" t="s">
        <v>566</v>
      </c>
      <c r="B89" s="640" t="s">
        <v>1497</v>
      </c>
      <c r="C89" s="640" t="s">
        <v>954</v>
      </c>
      <c r="D89" s="640"/>
      <c r="E89" s="640"/>
      <c r="F89" s="640"/>
      <c r="G89" s="640"/>
      <c r="H89" s="640"/>
      <c r="I89" s="640"/>
      <c r="J89" s="20"/>
      <c r="K89" s="20"/>
      <c r="L89" s="20"/>
      <c r="M89" s="20"/>
      <c r="N89" s="21"/>
    </row>
    <row r="90" spans="1:14" ht="12" customHeight="1" x14ac:dyDescent="0.2">
      <c r="A90" s="640"/>
      <c r="B90" s="640"/>
      <c r="C90" s="99" t="s">
        <v>1182</v>
      </c>
      <c r="D90" s="195" t="s">
        <v>1183</v>
      </c>
      <c r="E90" s="99" t="s">
        <v>1184</v>
      </c>
      <c r="F90" s="99" t="s">
        <v>1185</v>
      </c>
      <c r="G90" s="99" t="s">
        <v>1186</v>
      </c>
      <c r="H90" s="99" t="s">
        <v>1323</v>
      </c>
      <c r="I90" s="195" t="s">
        <v>1324</v>
      </c>
      <c r="J90" s="20"/>
      <c r="K90" s="20"/>
      <c r="L90" s="20"/>
      <c r="M90" s="20"/>
      <c r="N90" s="21"/>
    </row>
    <row r="91" spans="1:14" ht="13" customHeight="1" x14ac:dyDescent="0.2">
      <c r="A91" s="184">
        <v>26</v>
      </c>
      <c r="B91" s="96">
        <v>108</v>
      </c>
      <c r="C91" s="96">
        <v>87</v>
      </c>
      <c r="D91" s="96">
        <v>37</v>
      </c>
      <c r="E91" s="96">
        <v>19</v>
      </c>
      <c r="F91" s="96">
        <v>16</v>
      </c>
      <c r="G91" s="200" t="s">
        <v>34</v>
      </c>
      <c r="H91" s="96">
        <v>7</v>
      </c>
      <c r="I91" s="96">
        <v>8</v>
      </c>
      <c r="J91" s="20"/>
      <c r="K91" s="20"/>
      <c r="L91" s="20"/>
      <c r="M91" s="20"/>
      <c r="N91" s="21"/>
    </row>
    <row r="92" spans="1:14" ht="13" customHeight="1" x14ac:dyDescent="0.2">
      <c r="A92" s="184">
        <v>27</v>
      </c>
      <c r="B92" s="96">
        <v>97</v>
      </c>
      <c r="C92" s="96">
        <v>81</v>
      </c>
      <c r="D92" s="96">
        <v>36</v>
      </c>
      <c r="E92" s="96">
        <v>18</v>
      </c>
      <c r="F92" s="96">
        <v>12</v>
      </c>
      <c r="G92" s="200" t="s">
        <v>1080</v>
      </c>
      <c r="H92" s="96">
        <v>7</v>
      </c>
      <c r="I92" s="96">
        <v>8</v>
      </c>
      <c r="J92" s="20"/>
      <c r="K92" s="20"/>
      <c r="L92" s="20"/>
      <c r="M92" s="20"/>
      <c r="N92" s="21"/>
    </row>
    <row r="93" spans="1:14" ht="13" customHeight="1" x14ac:dyDescent="0.2">
      <c r="A93" s="184">
        <v>28</v>
      </c>
      <c r="B93" s="96">
        <v>89</v>
      </c>
      <c r="C93" s="96">
        <v>81</v>
      </c>
      <c r="D93" s="96">
        <v>36</v>
      </c>
      <c r="E93" s="96">
        <v>18</v>
      </c>
      <c r="F93" s="96">
        <v>12</v>
      </c>
      <c r="G93" s="200" t="s">
        <v>1080</v>
      </c>
      <c r="H93" s="96">
        <v>7</v>
      </c>
      <c r="I93" s="96">
        <v>8</v>
      </c>
      <c r="J93" s="20"/>
      <c r="K93" s="20"/>
      <c r="L93" s="20"/>
      <c r="M93" s="20"/>
      <c r="N93" s="21"/>
    </row>
    <row r="94" spans="1:14" ht="13" customHeight="1" x14ac:dyDescent="0.2">
      <c r="A94" s="184">
        <v>29</v>
      </c>
      <c r="B94" s="96">
        <v>83</v>
      </c>
      <c r="C94" s="96">
        <v>77</v>
      </c>
      <c r="D94" s="96">
        <v>36</v>
      </c>
      <c r="E94" s="96">
        <v>17</v>
      </c>
      <c r="F94" s="96">
        <v>9</v>
      </c>
      <c r="G94" s="200" t="s">
        <v>1080</v>
      </c>
      <c r="H94" s="96">
        <v>7</v>
      </c>
      <c r="I94" s="96">
        <v>8</v>
      </c>
      <c r="J94" s="20"/>
      <c r="K94" s="20"/>
      <c r="L94" s="20"/>
      <c r="M94" s="20"/>
      <c r="N94" s="21"/>
    </row>
    <row r="95" spans="1:14" ht="13" customHeight="1" x14ac:dyDescent="0.2">
      <c r="A95" s="262">
        <v>30</v>
      </c>
      <c r="B95" s="362">
        <v>78</v>
      </c>
      <c r="C95" s="362">
        <f>SUM(D95:I95)</f>
        <v>79</v>
      </c>
      <c r="D95" s="362">
        <v>34</v>
      </c>
      <c r="E95" s="362">
        <v>20</v>
      </c>
      <c r="F95" s="362">
        <v>10</v>
      </c>
      <c r="G95" s="200" t="s">
        <v>1080</v>
      </c>
      <c r="H95" s="362">
        <v>7</v>
      </c>
      <c r="I95" s="362">
        <v>8</v>
      </c>
      <c r="J95" s="20"/>
      <c r="K95" s="20"/>
      <c r="L95" s="20"/>
      <c r="M95" s="20"/>
      <c r="N95" s="21"/>
    </row>
    <row r="96" spans="1:14" ht="13" customHeight="1" x14ac:dyDescent="0.2">
      <c r="A96" s="262">
        <v>31</v>
      </c>
      <c r="B96" s="362">
        <v>75</v>
      </c>
      <c r="C96" s="362">
        <v>79</v>
      </c>
      <c r="D96" s="362">
        <v>34</v>
      </c>
      <c r="E96" s="362">
        <v>20</v>
      </c>
      <c r="F96" s="362">
        <v>10</v>
      </c>
      <c r="G96" s="200" t="s">
        <v>1080</v>
      </c>
      <c r="H96" s="362">
        <v>7</v>
      </c>
      <c r="I96" s="362">
        <v>8</v>
      </c>
      <c r="J96" s="20"/>
      <c r="K96" s="20"/>
      <c r="L96" s="20"/>
      <c r="M96" s="20"/>
      <c r="N96" s="21"/>
    </row>
    <row r="97" spans="1:14" ht="13" customHeight="1" x14ac:dyDescent="0.2">
      <c r="A97" s="262">
        <v>2</v>
      </c>
      <c r="B97" s="362">
        <v>75</v>
      </c>
      <c r="C97" s="362">
        <v>75</v>
      </c>
      <c r="D97" s="362">
        <v>31</v>
      </c>
      <c r="E97" s="362">
        <v>20</v>
      </c>
      <c r="F97" s="362">
        <v>10</v>
      </c>
      <c r="G97" s="200" t="s">
        <v>1080</v>
      </c>
      <c r="H97" s="362">
        <v>7</v>
      </c>
      <c r="I97" s="362">
        <v>7</v>
      </c>
      <c r="J97" s="4"/>
      <c r="K97" s="20"/>
      <c r="L97" s="20"/>
      <c r="M97" s="20"/>
      <c r="N97" s="21"/>
    </row>
    <row r="98" spans="1:14" ht="13" customHeight="1" x14ac:dyDescent="0.2">
      <c r="A98" s="184">
        <v>3</v>
      </c>
      <c r="B98" s="96">
        <v>71</v>
      </c>
      <c r="C98" s="96">
        <v>76</v>
      </c>
      <c r="D98" s="96">
        <v>31</v>
      </c>
      <c r="E98" s="96">
        <v>22</v>
      </c>
      <c r="F98" s="96">
        <v>9</v>
      </c>
      <c r="G98" s="200" t="s">
        <v>1080</v>
      </c>
      <c r="H98" s="96">
        <v>7</v>
      </c>
      <c r="I98" s="96">
        <v>7</v>
      </c>
      <c r="J98" s="4"/>
      <c r="K98" s="20"/>
      <c r="L98" s="20"/>
      <c r="M98" s="20"/>
      <c r="N98" s="21"/>
    </row>
    <row r="99" spans="1:14" ht="13" customHeight="1" x14ac:dyDescent="0.2">
      <c r="A99" s="184">
        <v>4</v>
      </c>
      <c r="B99" s="96">
        <v>80</v>
      </c>
      <c r="C99" s="96">
        <v>71</v>
      </c>
      <c r="D99" s="96">
        <v>29</v>
      </c>
      <c r="E99" s="96">
        <v>22</v>
      </c>
      <c r="F99" s="96">
        <v>7</v>
      </c>
      <c r="G99" s="200" t="s">
        <v>1080</v>
      </c>
      <c r="H99" s="96">
        <v>7</v>
      </c>
      <c r="I99" s="96">
        <v>6</v>
      </c>
      <c r="J99" s="4"/>
      <c r="K99" s="20"/>
      <c r="L99" s="20"/>
      <c r="M99" s="20"/>
      <c r="N99" s="21"/>
    </row>
    <row r="100" spans="1:14" ht="13" customHeight="1" x14ac:dyDescent="0.2">
      <c r="A100" s="184">
        <v>5</v>
      </c>
      <c r="B100" s="96">
        <v>83</v>
      </c>
      <c r="C100" s="96">
        <v>74</v>
      </c>
      <c r="D100" s="96">
        <v>30</v>
      </c>
      <c r="E100" s="96">
        <v>25</v>
      </c>
      <c r="F100" s="96">
        <v>7</v>
      </c>
      <c r="G100" s="200" t="s">
        <v>1080</v>
      </c>
      <c r="H100" s="96">
        <v>7</v>
      </c>
      <c r="I100" s="96">
        <v>5</v>
      </c>
      <c r="J100" s="4"/>
      <c r="K100" s="20"/>
      <c r="L100" s="20"/>
      <c r="M100" s="20"/>
      <c r="N100" s="21"/>
    </row>
    <row r="101" spans="1:14" ht="12" customHeight="1" x14ac:dyDescent="0.2">
      <c r="A101" s="4"/>
      <c r="B101" s="4"/>
      <c r="C101" s="4"/>
      <c r="D101" s="4"/>
      <c r="E101" s="4"/>
      <c r="F101" s="4"/>
      <c r="H101" s="4"/>
      <c r="I101" s="2" t="s">
        <v>567</v>
      </c>
      <c r="J101" s="20"/>
      <c r="K101" s="20"/>
      <c r="L101" s="20"/>
      <c r="M101" s="20"/>
      <c r="N101" s="21"/>
    </row>
    <row r="102" spans="1:14" ht="14.15" customHeight="1" x14ac:dyDescent="0.2">
      <c r="A102" s="238" t="s">
        <v>2928</v>
      </c>
      <c r="B102" s="20"/>
      <c r="C102" s="20"/>
      <c r="D102" s="20"/>
      <c r="E102" s="20"/>
      <c r="F102" s="20"/>
      <c r="G102" s="20"/>
      <c r="H102" s="228"/>
      <c r="I102" s="20"/>
      <c r="J102" s="20"/>
      <c r="K102" s="20"/>
      <c r="L102" s="20"/>
      <c r="M102" s="20"/>
      <c r="N102" s="21"/>
    </row>
    <row r="103" spans="1:14" ht="12" customHeight="1" x14ac:dyDescent="0.2">
      <c r="A103" s="748" t="s">
        <v>1053</v>
      </c>
      <c r="B103" s="748" t="s">
        <v>1497</v>
      </c>
      <c r="C103" s="722" t="s">
        <v>954</v>
      </c>
      <c r="D103" s="723"/>
      <c r="E103" s="723"/>
      <c r="F103" s="723"/>
      <c r="G103" s="723"/>
      <c r="H103" s="724"/>
      <c r="I103" s="20"/>
      <c r="J103" s="20"/>
      <c r="K103" s="20"/>
      <c r="L103" s="20"/>
      <c r="M103" s="21"/>
      <c r="N103" s="21"/>
    </row>
    <row r="104" spans="1:14" ht="12" customHeight="1" x14ac:dyDescent="0.2">
      <c r="A104" s="748"/>
      <c r="B104" s="748"/>
      <c r="C104" s="163" t="s">
        <v>1182</v>
      </c>
      <c r="D104" s="264" t="s">
        <v>1183</v>
      </c>
      <c r="E104" s="163" t="s">
        <v>1184</v>
      </c>
      <c r="F104" s="163" t="s">
        <v>1185</v>
      </c>
      <c r="G104" s="163" t="s">
        <v>304</v>
      </c>
      <c r="H104" s="163" t="s">
        <v>1949</v>
      </c>
      <c r="I104" s="20"/>
      <c r="J104" s="20"/>
      <c r="K104" s="20"/>
      <c r="L104" s="20"/>
      <c r="M104" s="21"/>
      <c r="N104" s="21"/>
    </row>
    <row r="105" spans="1:14" ht="13" customHeight="1" x14ac:dyDescent="0.2">
      <c r="A105" s="163">
        <v>26</v>
      </c>
      <c r="B105" s="239">
        <v>62</v>
      </c>
      <c r="C105" s="239">
        <v>155</v>
      </c>
      <c r="D105" s="239">
        <v>110</v>
      </c>
      <c r="E105" s="239">
        <v>28</v>
      </c>
      <c r="F105" s="239">
        <v>14</v>
      </c>
      <c r="G105" s="239">
        <v>2</v>
      </c>
      <c r="H105" s="239">
        <v>1</v>
      </c>
      <c r="I105" s="20"/>
      <c r="J105" s="20"/>
      <c r="K105" s="20"/>
      <c r="L105" s="20"/>
      <c r="M105" s="21"/>
      <c r="N105" s="21"/>
    </row>
    <row r="106" spans="1:14" ht="13" customHeight="1" x14ac:dyDescent="0.2">
      <c r="A106" s="163">
        <v>27</v>
      </c>
      <c r="B106" s="239">
        <v>56</v>
      </c>
      <c r="C106" s="239">
        <v>152</v>
      </c>
      <c r="D106" s="239">
        <v>109</v>
      </c>
      <c r="E106" s="239">
        <v>27</v>
      </c>
      <c r="F106" s="239">
        <v>13</v>
      </c>
      <c r="G106" s="239">
        <v>2</v>
      </c>
      <c r="H106" s="239">
        <v>1</v>
      </c>
      <c r="I106" s="20"/>
      <c r="J106" s="20"/>
      <c r="K106" s="20"/>
      <c r="L106" s="20"/>
      <c r="M106" s="21"/>
      <c r="N106" s="21"/>
    </row>
    <row r="107" spans="1:14" ht="13" customHeight="1" x14ac:dyDescent="0.2">
      <c r="A107" s="163">
        <v>28</v>
      </c>
      <c r="B107" s="239">
        <v>56</v>
      </c>
      <c r="C107" s="239">
        <v>152</v>
      </c>
      <c r="D107" s="239">
        <v>109</v>
      </c>
      <c r="E107" s="239">
        <v>27</v>
      </c>
      <c r="F107" s="239">
        <v>13</v>
      </c>
      <c r="G107" s="239">
        <v>2</v>
      </c>
      <c r="H107" s="239">
        <v>1</v>
      </c>
      <c r="I107" s="20"/>
      <c r="J107" s="20"/>
      <c r="K107" s="20"/>
      <c r="L107" s="20"/>
      <c r="M107" s="21"/>
      <c r="N107" s="21"/>
    </row>
    <row r="108" spans="1:14" ht="13" customHeight="1" x14ac:dyDescent="0.2">
      <c r="A108" s="163">
        <v>29</v>
      </c>
      <c r="B108" s="239">
        <v>57</v>
      </c>
      <c r="C108" s="239">
        <v>144</v>
      </c>
      <c r="D108" s="239">
        <v>102</v>
      </c>
      <c r="E108" s="239">
        <v>28</v>
      </c>
      <c r="F108" s="239">
        <v>11</v>
      </c>
      <c r="G108" s="239">
        <v>2</v>
      </c>
      <c r="H108" s="239">
        <v>1</v>
      </c>
      <c r="I108" s="20"/>
      <c r="J108" s="20"/>
      <c r="K108" s="20"/>
      <c r="L108" s="20"/>
      <c r="M108" s="21"/>
      <c r="N108" s="21"/>
    </row>
    <row r="109" spans="1:14" ht="13" customHeight="1" x14ac:dyDescent="0.2">
      <c r="A109" s="319">
        <v>30</v>
      </c>
      <c r="B109" s="318">
        <v>53</v>
      </c>
      <c r="C109" s="318">
        <v>135</v>
      </c>
      <c r="D109" s="318">
        <v>89</v>
      </c>
      <c r="E109" s="318">
        <v>32</v>
      </c>
      <c r="F109" s="318">
        <v>10</v>
      </c>
      <c r="G109" s="318">
        <v>2</v>
      </c>
      <c r="H109" s="318">
        <v>1</v>
      </c>
      <c r="I109" s="20"/>
      <c r="J109" s="20"/>
      <c r="K109" s="20"/>
      <c r="L109" s="20"/>
      <c r="M109" s="21"/>
      <c r="N109" s="21"/>
    </row>
    <row r="110" spans="1:14" ht="13" customHeight="1" x14ac:dyDescent="0.2">
      <c r="A110" s="319">
        <v>31</v>
      </c>
      <c r="B110" s="318">
        <v>57</v>
      </c>
      <c r="C110" s="318">
        <v>132</v>
      </c>
      <c r="D110" s="318">
        <v>88</v>
      </c>
      <c r="E110" s="318">
        <v>29</v>
      </c>
      <c r="F110" s="318">
        <v>12</v>
      </c>
      <c r="G110" s="318">
        <v>2</v>
      </c>
      <c r="H110" s="318">
        <v>1</v>
      </c>
      <c r="I110" s="20"/>
      <c r="J110" s="20"/>
      <c r="K110" s="20"/>
      <c r="L110" s="20"/>
      <c r="M110" s="21"/>
      <c r="N110" s="21"/>
    </row>
    <row r="111" spans="1:14" ht="13" customHeight="1" x14ac:dyDescent="0.2">
      <c r="A111" s="262">
        <v>2</v>
      </c>
      <c r="B111" s="258">
        <v>56</v>
      </c>
      <c r="C111" s="258">
        <v>133</v>
      </c>
      <c r="D111" s="258">
        <v>87</v>
      </c>
      <c r="E111" s="258">
        <v>31</v>
      </c>
      <c r="F111" s="258">
        <v>12</v>
      </c>
      <c r="G111" s="258">
        <v>2</v>
      </c>
      <c r="H111" s="258">
        <v>1</v>
      </c>
      <c r="I111" s="20"/>
      <c r="J111" s="20"/>
      <c r="K111" s="20"/>
      <c r="L111" s="20"/>
      <c r="M111" s="21"/>
      <c r="N111" s="21"/>
    </row>
    <row r="112" spans="1:14" ht="13" customHeight="1" x14ac:dyDescent="0.2">
      <c r="A112" s="184">
        <v>3</v>
      </c>
      <c r="B112" s="200">
        <v>55</v>
      </c>
      <c r="C112" s="200">
        <v>133</v>
      </c>
      <c r="D112" s="200">
        <v>88</v>
      </c>
      <c r="E112" s="200">
        <v>30</v>
      </c>
      <c r="F112" s="200">
        <v>12</v>
      </c>
      <c r="G112" s="200">
        <v>2</v>
      </c>
      <c r="H112" s="200">
        <v>1</v>
      </c>
      <c r="I112" s="4"/>
      <c r="J112" s="4"/>
      <c r="K112" s="4"/>
      <c r="L112" s="4"/>
    </row>
    <row r="113" spans="1:13" ht="13" customHeight="1" x14ac:dyDescent="0.2">
      <c r="A113" s="184">
        <v>4</v>
      </c>
      <c r="B113" s="200">
        <v>52</v>
      </c>
      <c r="C113" s="200">
        <v>130</v>
      </c>
      <c r="D113" s="200">
        <v>86</v>
      </c>
      <c r="E113" s="200">
        <v>29</v>
      </c>
      <c r="F113" s="200">
        <v>12</v>
      </c>
      <c r="G113" s="200">
        <v>2</v>
      </c>
      <c r="H113" s="200">
        <v>1</v>
      </c>
      <c r="I113" s="4"/>
      <c r="J113" s="4"/>
      <c r="K113" s="4"/>
      <c r="L113" s="4"/>
    </row>
    <row r="114" spans="1:13" ht="13" customHeight="1" x14ac:dyDescent="0.2">
      <c r="A114" s="184">
        <v>5</v>
      </c>
      <c r="B114" s="200">
        <v>54</v>
      </c>
      <c r="C114" s="200">
        <v>126</v>
      </c>
      <c r="D114" s="200">
        <v>84</v>
      </c>
      <c r="E114" s="200">
        <v>27</v>
      </c>
      <c r="F114" s="200">
        <v>12</v>
      </c>
      <c r="G114" s="200">
        <v>2</v>
      </c>
      <c r="H114" s="200">
        <v>1</v>
      </c>
      <c r="I114" s="4"/>
      <c r="J114" s="4"/>
      <c r="K114" s="4"/>
      <c r="L114" s="4"/>
    </row>
    <row r="115" spans="1:13" ht="12" customHeight="1" x14ac:dyDescent="0.2">
      <c r="A115" s="197"/>
      <c r="B115" s="8"/>
      <c r="C115" s="8"/>
      <c r="D115" s="8"/>
      <c r="E115" s="8"/>
      <c r="F115" s="8"/>
      <c r="G115" s="8"/>
      <c r="H115" s="2" t="s">
        <v>1265</v>
      </c>
      <c r="I115" s="4"/>
      <c r="J115" s="4"/>
      <c r="K115" s="4"/>
      <c r="L115" s="4"/>
    </row>
    <row r="116" spans="1:13" ht="14.15" customHeight="1" x14ac:dyDescent="0.2">
      <c r="A116" s="6" t="s">
        <v>955</v>
      </c>
      <c r="B116" s="4"/>
      <c r="C116" s="4"/>
      <c r="D116" s="4"/>
      <c r="E116" s="4"/>
      <c r="H116" s="4"/>
      <c r="I116" s="4"/>
      <c r="J116" s="4"/>
      <c r="K116" s="4"/>
      <c r="L116" s="4"/>
      <c r="M116" s="4"/>
    </row>
    <row r="117" spans="1:13" ht="14.15" customHeight="1" x14ac:dyDescent="0.2">
      <c r="A117" s="6" t="s">
        <v>956</v>
      </c>
      <c r="B117" s="4"/>
      <c r="C117" s="4"/>
      <c r="D117" s="4"/>
      <c r="E117" s="4"/>
      <c r="F117" s="4"/>
      <c r="G117" s="4"/>
      <c r="H117" s="4"/>
      <c r="I117" s="4"/>
      <c r="J117" s="4"/>
      <c r="K117" s="755" t="s">
        <v>1325</v>
      </c>
      <c r="L117" s="755"/>
      <c r="M117" s="4"/>
    </row>
    <row r="118" spans="1:13" ht="12" customHeight="1" x14ac:dyDescent="0.2">
      <c r="A118" s="99" t="s">
        <v>568</v>
      </c>
      <c r="B118" s="99" t="s">
        <v>1852</v>
      </c>
      <c r="C118" s="195" t="s">
        <v>569</v>
      </c>
      <c r="D118" s="195" t="s">
        <v>570</v>
      </c>
      <c r="E118" s="99" t="s">
        <v>1326</v>
      </c>
      <c r="F118" s="99" t="s">
        <v>1327</v>
      </c>
      <c r="G118" s="99" t="s">
        <v>1328</v>
      </c>
      <c r="H118" s="99" t="s">
        <v>1329</v>
      </c>
      <c r="I118" s="99" t="s">
        <v>1330</v>
      </c>
      <c r="J118" s="99" t="s">
        <v>1331</v>
      </c>
      <c r="K118" s="99" t="s">
        <v>128</v>
      </c>
      <c r="L118" s="99" t="s">
        <v>1332</v>
      </c>
      <c r="M118" s="4"/>
    </row>
    <row r="119" spans="1:13" ht="13" customHeight="1" x14ac:dyDescent="0.2">
      <c r="A119" s="184">
        <v>26</v>
      </c>
      <c r="B119" s="96">
        <v>2123</v>
      </c>
      <c r="C119" s="96">
        <v>33</v>
      </c>
      <c r="D119" s="96">
        <v>1030</v>
      </c>
      <c r="E119" s="96">
        <v>226</v>
      </c>
      <c r="F119" s="96">
        <v>3</v>
      </c>
      <c r="G119" s="96">
        <v>534</v>
      </c>
      <c r="H119" s="96">
        <v>21</v>
      </c>
      <c r="I119" s="96">
        <v>151</v>
      </c>
      <c r="J119" s="96">
        <v>44</v>
      </c>
      <c r="K119" s="96">
        <v>81</v>
      </c>
      <c r="L119" s="62">
        <v>154855</v>
      </c>
      <c r="M119" s="4"/>
    </row>
    <row r="120" spans="1:13" ht="13" customHeight="1" x14ac:dyDescent="0.2">
      <c r="A120" s="184">
        <v>27</v>
      </c>
      <c r="B120" s="150">
        <v>1962</v>
      </c>
      <c r="C120" s="200">
        <v>48</v>
      </c>
      <c r="D120" s="200">
        <v>744</v>
      </c>
      <c r="E120" s="200">
        <v>196</v>
      </c>
      <c r="F120" s="200">
        <v>7</v>
      </c>
      <c r="G120" s="200">
        <v>566</v>
      </c>
      <c r="H120" s="200">
        <v>19</v>
      </c>
      <c r="I120" s="200">
        <v>271</v>
      </c>
      <c r="J120" s="200">
        <v>48</v>
      </c>
      <c r="K120" s="200">
        <v>63</v>
      </c>
      <c r="L120" s="135">
        <v>173333</v>
      </c>
      <c r="M120" s="4"/>
    </row>
    <row r="121" spans="1:13" ht="13" customHeight="1" x14ac:dyDescent="0.2">
      <c r="A121" s="184">
        <v>28</v>
      </c>
      <c r="B121" s="150">
        <v>2036</v>
      </c>
      <c r="C121" s="200">
        <v>30</v>
      </c>
      <c r="D121" s="200">
        <v>913</v>
      </c>
      <c r="E121" s="200">
        <v>184</v>
      </c>
      <c r="F121" s="200">
        <v>6</v>
      </c>
      <c r="G121" s="200">
        <v>560</v>
      </c>
      <c r="H121" s="200">
        <v>25</v>
      </c>
      <c r="I121" s="200">
        <v>189</v>
      </c>
      <c r="J121" s="200">
        <v>44</v>
      </c>
      <c r="K121" s="200">
        <v>85</v>
      </c>
      <c r="L121" s="135">
        <v>174411</v>
      </c>
      <c r="M121" s="4"/>
    </row>
    <row r="122" spans="1:13" ht="13" customHeight="1" x14ac:dyDescent="0.2">
      <c r="A122" s="184">
        <v>29</v>
      </c>
      <c r="B122" s="150">
        <v>1959</v>
      </c>
      <c r="C122" s="200">
        <v>13</v>
      </c>
      <c r="D122" s="200">
        <v>945</v>
      </c>
      <c r="E122" s="200">
        <v>167</v>
      </c>
      <c r="F122" s="200">
        <v>20</v>
      </c>
      <c r="G122" s="200">
        <v>496</v>
      </c>
      <c r="H122" s="200">
        <v>21</v>
      </c>
      <c r="I122" s="200">
        <v>179</v>
      </c>
      <c r="J122" s="200">
        <v>40</v>
      </c>
      <c r="K122" s="200">
        <v>78</v>
      </c>
      <c r="L122" s="135">
        <v>167946</v>
      </c>
      <c r="M122" s="4"/>
    </row>
    <row r="123" spans="1:13" ht="13" customHeight="1" x14ac:dyDescent="0.2">
      <c r="A123" s="262">
        <v>30</v>
      </c>
      <c r="B123" s="175">
        <v>1529</v>
      </c>
      <c r="C123" s="258">
        <v>16</v>
      </c>
      <c r="D123" s="258">
        <v>295</v>
      </c>
      <c r="E123" s="258">
        <v>195</v>
      </c>
      <c r="F123" s="258">
        <v>9</v>
      </c>
      <c r="G123" s="258">
        <v>591</v>
      </c>
      <c r="H123" s="258">
        <v>17</v>
      </c>
      <c r="I123" s="258">
        <v>274</v>
      </c>
      <c r="J123" s="258">
        <v>42</v>
      </c>
      <c r="K123" s="258">
        <v>90</v>
      </c>
      <c r="L123" s="172">
        <v>172648</v>
      </c>
      <c r="M123" s="4"/>
    </row>
    <row r="124" spans="1:13" ht="13" customHeight="1" x14ac:dyDescent="0.2">
      <c r="A124" s="262" t="s">
        <v>4006</v>
      </c>
      <c r="B124" s="175">
        <v>1818</v>
      </c>
      <c r="C124" s="258">
        <v>17</v>
      </c>
      <c r="D124" s="258">
        <v>866</v>
      </c>
      <c r="E124" s="258">
        <v>159</v>
      </c>
      <c r="F124" s="258">
        <v>7</v>
      </c>
      <c r="G124" s="258">
        <v>400</v>
      </c>
      <c r="H124" s="258">
        <v>17</v>
      </c>
      <c r="I124" s="258">
        <v>242</v>
      </c>
      <c r="J124" s="258">
        <v>38</v>
      </c>
      <c r="K124" s="258">
        <v>72</v>
      </c>
      <c r="L124" s="172">
        <v>170253</v>
      </c>
      <c r="M124" s="4"/>
    </row>
    <row r="125" spans="1:13" ht="13" customHeight="1" x14ac:dyDescent="0.2">
      <c r="A125" s="262">
        <v>2</v>
      </c>
      <c r="B125" s="175">
        <v>1697</v>
      </c>
      <c r="C125" s="258">
        <v>26</v>
      </c>
      <c r="D125" s="258">
        <v>620</v>
      </c>
      <c r="E125" s="258">
        <v>150</v>
      </c>
      <c r="F125" s="258">
        <v>7</v>
      </c>
      <c r="G125" s="258">
        <v>450</v>
      </c>
      <c r="H125" s="258">
        <v>22</v>
      </c>
      <c r="I125" s="258">
        <v>306</v>
      </c>
      <c r="J125" s="258">
        <v>33</v>
      </c>
      <c r="K125" s="258">
        <v>83</v>
      </c>
      <c r="L125" s="172">
        <v>164206</v>
      </c>
      <c r="M125" s="4"/>
    </row>
    <row r="126" spans="1:13" ht="13" customHeight="1" x14ac:dyDescent="0.2">
      <c r="A126" s="184">
        <v>3</v>
      </c>
      <c r="B126" s="150">
        <v>1460</v>
      </c>
      <c r="C126" s="200">
        <v>23</v>
      </c>
      <c r="D126" s="200">
        <v>546</v>
      </c>
      <c r="E126" s="200">
        <v>97</v>
      </c>
      <c r="F126" s="200">
        <v>10</v>
      </c>
      <c r="G126" s="200">
        <v>508</v>
      </c>
      <c r="H126" s="200">
        <v>17</v>
      </c>
      <c r="I126" s="200">
        <v>186</v>
      </c>
      <c r="J126" s="200">
        <v>29</v>
      </c>
      <c r="K126" s="200">
        <v>44</v>
      </c>
      <c r="L126" s="135">
        <v>168748</v>
      </c>
      <c r="M126" s="4"/>
    </row>
    <row r="127" spans="1:13" ht="13" customHeight="1" x14ac:dyDescent="0.2">
      <c r="A127" s="184">
        <v>4</v>
      </c>
      <c r="B127" s="150">
        <v>1635</v>
      </c>
      <c r="C127" s="200">
        <v>18</v>
      </c>
      <c r="D127" s="200">
        <v>657</v>
      </c>
      <c r="E127" s="200">
        <v>123</v>
      </c>
      <c r="F127" s="200">
        <v>9</v>
      </c>
      <c r="G127" s="200">
        <v>520</v>
      </c>
      <c r="H127" s="200">
        <v>18</v>
      </c>
      <c r="I127" s="200">
        <v>221</v>
      </c>
      <c r="J127" s="200">
        <v>32</v>
      </c>
      <c r="K127" s="200">
        <v>37</v>
      </c>
      <c r="L127" s="135">
        <v>176626</v>
      </c>
      <c r="M127" s="4"/>
    </row>
    <row r="128" spans="1:13" ht="13" customHeight="1" x14ac:dyDescent="0.2">
      <c r="A128" s="184">
        <v>5</v>
      </c>
      <c r="B128" s="150">
        <v>1007</v>
      </c>
      <c r="C128" s="200">
        <v>10</v>
      </c>
      <c r="D128" s="200">
        <v>377</v>
      </c>
      <c r="E128" s="200">
        <v>101</v>
      </c>
      <c r="F128" s="200">
        <v>4</v>
      </c>
      <c r="G128" s="200">
        <v>399</v>
      </c>
      <c r="H128" s="200">
        <v>9</v>
      </c>
      <c r="I128" s="200">
        <v>44</v>
      </c>
      <c r="J128" s="200">
        <v>24</v>
      </c>
      <c r="K128" s="200">
        <v>39</v>
      </c>
      <c r="L128" s="135">
        <v>170369</v>
      </c>
      <c r="M128" s="4"/>
    </row>
    <row r="129" spans="1:13" ht="12" customHeight="1" x14ac:dyDescent="0.2">
      <c r="A129" s="4" t="s">
        <v>571</v>
      </c>
      <c r="B129" s="4"/>
      <c r="C129" s="4"/>
      <c r="D129" s="4"/>
      <c r="E129" s="4"/>
      <c r="F129" s="4"/>
      <c r="H129" s="4"/>
      <c r="J129" s="4"/>
      <c r="K129" s="4"/>
      <c r="L129" s="2" t="s">
        <v>572</v>
      </c>
      <c r="M129" s="4"/>
    </row>
    <row r="130" spans="1:13" ht="12" customHeight="1" x14ac:dyDescent="0.2">
      <c r="A130" s="4"/>
      <c r="B130" s="4"/>
      <c r="C130" s="4"/>
      <c r="D130" s="4"/>
      <c r="E130" s="4"/>
      <c r="F130" s="4"/>
      <c r="G130" s="4"/>
      <c r="H130" s="4"/>
      <c r="I130" s="4"/>
      <c r="J130" s="4"/>
      <c r="K130" s="4"/>
      <c r="L130" s="4"/>
      <c r="M130" s="4"/>
    </row>
    <row r="131" spans="1:13" ht="14.15" customHeight="1" x14ac:dyDescent="0.2">
      <c r="A131" s="6" t="s">
        <v>1944</v>
      </c>
      <c r="B131" s="4"/>
      <c r="C131" s="4"/>
      <c r="D131" s="4"/>
      <c r="E131" s="4"/>
      <c r="F131" s="4"/>
      <c r="G131" s="4"/>
      <c r="H131" s="4"/>
      <c r="I131" s="4"/>
      <c r="J131" s="4"/>
      <c r="K131" s="755" t="s">
        <v>1325</v>
      </c>
      <c r="L131" s="755"/>
      <c r="M131" s="4"/>
    </row>
    <row r="132" spans="1:13" s="89" customFormat="1" ht="12" customHeight="1" x14ac:dyDescent="0.2">
      <c r="A132" s="99" t="s">
        <v>1053</v>
      </c>
      <c r="B132" s="99" t="s">
        <v>1852</v>
      </c>
      <c r="C132" s="195" t="s">
        <v>573</v>
      </c>
      <c r="D132" s="466" t="s">
        <v>1945</v>
      </c>
      <c r="E132" s="99" t="s">
        <v>1950</v>
      </c>
      <c r="F132" s="99" t="s">
        <v>1951</v>
      </c>
      <c r="G132" s="99" t="s">
        <v>1952</v>
      </c>
      <c r="H132" s="99" t="s">
        <v>1953</v>
      </c>
      <c r="I132" s="99" t="s">
        <v>1946</v>
      </c>
      <c r="J132" s="99" t="s">
        <v>1947</v>
      </c>
      <c r="K132" s="99" t="s">
        <v>128</v>
      </c>
      <c r="L132" s="99" t="s">
        <v>1332</v>
      </c>
      <c r="M132" s="101"/>
    </row>
    <row r="133" spans="1:13" ht="13" customHeight="1" x14ac:dyDescent="0.2">
      <c r="A133" s="184">
        <v>26</v>
      </c>
      <c r="B133" s="96">
        <v>231</v>
      </c>
      <c r="C133" s="96">
        <v>8</v>
      </c>
      <c r="D133" s="96">
        <v>19</v>
      </c>
      <c r="E133" s="96">
        <v>1</v>
      </c>
      <c r="F133" s="96">
        <v>0</v>
      </c>
      <c r="G133" s="96">
        <v>3</v>
      </c>
      <c r="H133" s="96">
        <v>23</v>
      </c>
      <c r="I133" s="96">
        <v>13</v>
      </c>
      <c r="J133" s="96">
        <v>8</v>
      </c>
      <c r="K133" s="96">
        <v>156</v>
      </c>
      <c r="L133" s="96">
        <v>10346</v>
      </c>
      <c r="M133" s="4"/>
    </row>
    <row r="134" spans="1:13" ht="13" customHeight="1" x14ac:dyDescent="0.2">
      <c r="A134" s="184">
        <v>27</v>
      </c>
      <c r="B134" s="150">
        <v>380</v>
      </c>
      <c r="C134" s="200">
        <v>9</v>
      </c>
      <c r="D134" s="200">
        <v>9</v>
      </c>
      <c r="E134" s="200">
        <v>1</v>
      </c>
      <c r="F134" s="200">
        <v>0</v>
      </c>
      <c r="G134" s="200">
        <v>3</v>
      </c>
      <c r="H134" s="200">
        <v>43</v>
      </c>
      <c r="I134" s="200">
        <v>11</v>
      </c>
      <c r="J134" s="200">
        <v>8</v>
      </c>
      <c r="K134" s="200">
        <v>296</v>
      </c>
      <c r="L134" s="150">
        <v>11106</v>
      </c>
      <c r="M134" s="4"/>
    </row>
    <row r="135" spans="1:13" ht="13" customHeight="1" x14ac:dyDescent="0.2">
      <c r="A135" s="184">
        <v>28</v>
      </c>
      <c r="B135" s="150">
        <v>258</v>
      </c>
      <c r="C135" s="200">
        <v>1</v>
      </c>
      <c r="D135" s="200">
        <v>30</v>
      </c>
      <c r="E135" s="200">
        <v>1</v>
      </c>
      <c r="F135" s="200">
        <v>0</v>
      </c>
      <c r="G135" s="200">
        <v>3</v>
      </c>
      <c r="H135" s="200">
        <v>39</v>
      </c>
      <c r="I135" s="200">
        <v>11</v>
      </c>
      <c r="J135" s="200">
        <v>16</v>
      </c>
      <c r="K135" s="200">
        <v>157</v>
      </c>
      <c r="L135" s="150">
        <v>10763</v>
      </c>
      <c r="M135" s="4"/>
    </row>
    <row r="136" spans="1:13" ht="13" customHeight="1" x14ac:dyDescent="0.2">
      <c r="A136" s="184">
        <v>29</v>
      </c>
      <c r="B136" s="150">
        <v>231</v>
      </c>
      <c r="C136" s="200">
        <v>1</v>
      </c>
      <c r="D136" s="200">
        <v>18</v>
      </c>
      <c r="E136" s="200">
        <v>1</v>
      </c>
      <c r="F136" s="200">
        <v>0</v>
      </c>
      <c r="G136" s="200">
        <v>3</v>
      </c>
      <c r="H136" s="200">
        <v>21</v>
      </c>
      <c r="I136" s="200">
        <v>8</v>
      </c>
      <c r="J136" s="200">
        <v>6</v>
      </c>
      <c r="K136" s="200">
        <v>172</v>
      </c>
      <c r="L136" s="150">
        <v>9516</v>
      </c>
      <c r="M136" s="4"/>
    </row>
    <row r="137" spans="1:13" ht="13" customHeight="1" x14ac:dyDescent="0.2">
      <c r="A137" s="262">
        <v>30</v>
      </c>
      <c r="B137" s="175">
        <v>247</v>
      </c>
      <c r="C137" s="258">
        <v>2</v>
      </c>
      <c r="D137" s="258">
        <v>23</v>
      </c>
      <c r="E137" s="258">
        <v>0</v>
      </c>
      <c r="F137" s="258">
        <v>0</v>
      </c>
      <c r="G137" s="258">
        <v>4</v>
      </c>
      <c r="H137" s="258">
        <v>25</v>
      </c>
      <c r="I137" s="258">
        <v>10</v>
      </c>
      <c r="J137" s="258">
        <v>15</v>
      </c>
      <c r="K137" s="258">
        <v>168</v>
      </c>
      <c r="L137" s="175">
        <v>10966</v>
      </c>
      <c r="M137" s="4"/>
    </row>
    <row r="138" spans="1:13" ht="13" customHeight="1" x14ac:dyDescent="0.2">
      <c r="A138" s="262" t="s">
        <v>4006</v>
      </c>
      <c r="B138" s="175">
        <v>256</v>
      </c>
      <c r="C138" s="258">
        <v>4</v>
      </c>
      <c r="D138" s="258">
        <v>12</v>
      </c>
      <c r="E138" s="258">
        <v>0</v>
      </c>
      <c r="F138" s="258">
        <v>0</v>
      </c>
      <c r="G138" s="258">
        <v>4</v>
      </c>
      <c r="H138" s="258">
        <v>62</v>
      </c>
      <c r="I138" s="258">
        <v>12</v>
      </c>
      <c r="J138" s="258">
        <v>8</v>
      </c>
      <c r="K138" s="258">
        <v>154</v>
      </c>
      <c r="L138" s="175">
        <v>11313</v>
      </c>
      <c r="M138" s="4"/>
    </row>
    <row r="139" spans="1:13" ht="13" customHeight="1" x14ac:dyDescent="0.2">
      <c r="A139" s="262">
        <v>2</v>
      </c>
      <c r="B139" s="175">
        <v>183</v>
      </c>
      <c r="C139" s="258">
        <v>8</v>
      </c>
      <c r="D139" s="258">
        <v>15</v>
      </c>
      <c r="E139" s="258">
        <v>0</v>
      </c>
      <c r="F139" s="258">
        <v>0</v>
      </c>
      <c r="G139" s="258">
        <v>3</v>
      </c>
      <c r="H139" s="258">
        <v>35</v>
      </c>
      <c r="I139" s="258">
        <v>10</v>
      </c>
      <c r="J139" s="258">
        <v>7</v>
      </c>
      <c r="K139" s="258">
        <v>105</v>
      </c>
      <c r="L139" s="175">
        <v>9740</v>
      </c>
      <c r="M139" s="4"/>
    </row>
    <row r="140" spans="1:13" ht="13" customHeight="1" x14ac:dyDescent="0.2">
      <c r="A140" s="184">
        <v>3</v>
      </c>
      <c r="B140" s="150">
        <v>300</v>
      </c>
      <c r="C140" s="200">
        <v>6</v>
      </c>
      <c r="D140" s="200">
        <v>11</v>
      </c>
      <c r="E140" s="200">
        <v>0</v>
      </c>
      <c r="F140" s="200">
        <v>0</v>
      </c>
      <c r="G140" s="200">
        <v>3</v>
      </c>
      <c r="H140" s="200">
        <v>12</v>
      </c>
      <c r="I140" s="200">
        <v>9</v>
      </c>
      <c r="J140" s="200">
        <v>5</v>
      </c>
      <c r="K140" s="200">
        <v>254</v>
      </c>
      <c r="L140" s="150">
        <v>9660</v>
      </c>
      <c r="M140" s="4"/>
    </row>
    <row r="141" spans="1:13" ht="13" customHeight="1" x14ac:dyDescent="0.2">
      <c r="A141" s="184">
        <v>4</v>
      </c>
      <c r="B141" s="150">
        <v>237</v>
      </c>
      <c r="C141" s="200">
        <v>3</v>
      </c>
      <c r="D141" s="200">
        <v>10</v>
      </c>
      <c r="E141" s="200">
        <v>0</v>
      </c>
      <c r="F141" s="200">
        <v>0</v>
      </c>
      <c r="G141" s="200">
        <v>3</v>
      </c>
      <c r="H141" s="200">
        <v>25</v>
      </c>
      <c r="I141" s="200">
        <v>15</v>
      </c>
      <c r="J141" s="200">
        <v>5</v>
      </c>
      <c r="K141" s="200">
        <v>176</v>
      </c>
      <c r="L141" s="150">
        <v>12140</v>
      </c>
      <c r="M141" s="4"/>
    </row>
    <row r="142" spans="1:13" ht="13" customHeight="1" x14ac:dyDescent="0.2">
      <c r="A142" s="184">
        <v>5</v>
      </c>
      <c r="B142" s="150">
        <v>196</v>
      </c>
      <c r="C142" s="200">
        <v>5</v>
      </c>
      <c r="D142" s="200">
        <v>7</v>
      </c>
      <c r="E142" s="200">
        <v>0</v>
      </c>
      <c r="F142" s="200">
        <v>0</v>
      </c>
      <c r="G142" s="200">
        <v>4</v>
      </c>
      <c r="H142" s="200">
        <v>14</v>
      </c>
      <c r="I142" s="200">
        <v>20</v>
      </c>
      <c r="J142" s="200">
        <v>5</v>
      </c>
      <c r="K142" s="200">
        <v>141</v>
      </c>
      <c r="L142" s="150">
        <v>9592</v>
      </c>
      <c r="M142" s="4"/>
    </row>
    <row r="143" spans="1:13" ht="12" customHeight="1" x14ac:dyDescent="0.2">
      <c r="A143" s="4" t="s">
        <v>574</v>
      </c>
      <c r="B143" s="4"/>
      <c r="C143" s="4"/>
      <c r="D143" s="4"/>
      <c r="E143" s="4"/>
      <c r="F143" s="4"/>
      <c r="H143" s="4"/>
      <c r="J143" s="4"/>
      <c r="K143" s="4"/>
      <c r="L143" s="2" t="s">
        <v>575</v>
      </c>
      <c r="M143" s="4"/>
    </row>
    <row r="144" spans="1:13" ht="12" customHeight="1" x14ac:dyDescent="0.2">
      <c r="A144" s="4"/>
      <c r="B144" s="4"/>
      <c r="C144" s="4"/>
      <c r="D144" s="4"/>
      <c r="E144" s="4"/>
      <c r="F144" s="4"/>
      <c r="H144" s="4"/>
      <c r="I144" s="4"/>
      <c r="J144" s="4"/>
      <c r="K144" s="4"/>
      <c r="L144" s="4"/>
      <c r="M144" s="4"/>
    </row>
    <row r="145" spans="1:13" ht="14.15" customHeight="1" x14ac:dyDescent="0.2">
      <c r="A145" s="6" t="s">
        <v>4075</v>
      </c>
      <c r="B145" s="4"/>
      <c r="C145" s="4"/>
      <c r="D145" s="4"/>
      <c r="E145" s="4"/>
      <c r="F145" s="4"/>
      <c r="H145" s="4"/>
      <c r="I145" s="4"/>
      <c r="J145" s="4"/>
      <c r="K145" s="4"/>
      <c r="L145" s="4"/>
      <c r="M145" s="4"/>
    </row>
    <row r="146" spans="1:13" ht="14.15" customHeight="1" x14ac:dyDescent="0.2">
      <c r="A146" s="6" t="s">
        <v>890</v>
      </c>
      <c r="B146" s="4"/>
      <c r="C146" s="4"/>
      <c r="D146" s="4"/>
      <c r="E146" s="4"/>
      <c r="F146" s="4"/>
      <c r="G146" s="4"/>
      <c r="H146" s="4"/>
      <c r="I146" s="4"/>
      <c r="J146" s="4"/>
      <c r="K146" s="4"/>
      <c r="L146" s="4"/>
      <c r="M146" s="2" t="s">
        <v>576</v>
      </c>
    </row>
    <row r="147" spans="1:13" ht="12" customHeight="1" x14ac:dyDescent="0.2">
      <c r="A147" s="640" t="s">
        <v>1677</v>
      </c>
      <c r="B147" s="640" t="s">
        <v>469</v>
      </c>
      <c r="C147" s="640"/>
      <c r="D147" s="640" t="s">
        <v>1333</v>
      </c>
      <c r="E147" s="640"/>
      <c r="F147" s="640" t="s">
        <v>1334</v>
      </c>
      <c r="G147" s="640"/>
      <c r="H147" s="640" t="s">
        <v>1335</v>
      </c>
      <c r="I147" s="640"/>
      <c r="J147" s="640" t="s">
        <v>1336</v>
      </c>
      <c r="K147" s="640"/>
      <c r="L147" s="640" t="s">
        <v>1337</v>
      </c>
      <c r="M147" s="640"/>
    </row>
    <row r="148" spans="1:13" ht="12" customHeight="1" x14ac:dyDescent="0.2">
      <c r="A148" s="640"/>
      <c r="B148" s="184" t="s">
        <v>1338</v>
      </c>
      <c r="C148" s="184" t="s">
        <v>1678</v>
      </c>
      <c r="D148" s="184" t="s">
        <v>1679</v>
      </c>
      <c r="E148" s="184" t="s">
        <v>1680</v>
      </c>
      <c r="F148" s="184" t="s">
        <v>1339</v>
      </c>
      <c r="G148" s="184" t="s">
        <v>1680</v>
      </c>
      <c r="H148" s="184" t="s">
        <v>1339</v>
      </c>
      <c r="I148" s="184" t="s">
        <v>1680</v>
      </c>
      <c r="J148" s="184" t="s">
        <v>1339</v>
      </c>
      <c r="K148" s="184" t="s">
        <v>1340</v>
      </c>
      <c r="L148" s="184" t="s">
        <v>1339</v>
      </c>
      <c r="M148" s="184" t="s">
        <v>1680</v>
      </c>
    </row>
    <row r="149" spans="1:13" ht="13" customHeight="1" x14ac:dyDescent="0.2">
      <c r="A149" s="184">
        <v>26</v>
      </c>
      <c r="B149" s="96">
        <v>2123</v>
      </c>
      <c r="C149" s="474">
        <v>154855</v>
      </c>
      <c r="D149" s="96">
        <v>2032</v>
      </c>
      <c r="E149" s="475">
        <v>148863</v>
      </c>
      <c r="F149" s="96">
        <v>0</v>
      </c>
      <c r="G149" s="96">
        <v>0</v>
      </c>
      <c r="H149" s="96">
        <v>33</v>
      </c>
      <c r="I149" s="96">
        <v>1625</v>
      </c>
      <c r="J149" s="96">
        <v>15</v>
      </c>
      <c r="K149" s="96">
        <v>1692</v>
      </c>
      <c r="L149" s="96">
        <v>43</v>
      </c>
      <c r="M149" s="96">
        <v>2675</v>
      </c>
    </row>
    <row r="150" spans="1:13" ht="13" customHeight="1" x14ac:dyDescent="0.2">
      <c r="A150" s="184">
        <v>27</v>
      </c>
      <c r="B150" s="150">
        <v>1962</v>
      </c>
      <c r="C150" s="56">
        <v>173333</v>
      </c>
      <c r="D150" s="150">
        <v>1879</v>
      </c>
      <c r="E150" s="150">
        <v>167120</v>
      </c>
      <c r="F150" s="200">
        <v>0</v>
      </c>
      <c r="G150" s="150">
        <v>0</v>
      </c>
      <c r="H150" s="200">
        <v>47</v>
      </c>
      <c r="I150" s="150">
        <v>2565</v>
      </c>
      <c r="J150" s="200">
        <v>15</v>
      </c>
      <c r="K150" s="150">
        <v>1914</v>
      </c>
      <c r="L150" s="200">
        <v>21</v>
      </c>
      <c r="M150" s="150">
        <v>1734</v>
      </c>
    </row>
    <row r="151" spans="1:13" ht="13" customHeight="1" x14ac:dyDescent="0.2">
      <c r="A151" s="184">
        <v>28</v>
      </c>
      <c r="B151" s="150">
        <v>2036</v>
      </c>
      <c r="C151" s="56">
        <v>174411</v>
      </c>
      <c r="D151" s="150">
        <v>1952</v>
      </c>
      <c r="E151" s="150">
        <v>167816</v>
      </c>
      <c r="F151" s="200">
        <v>0</v>
      </c>
      <c r="G151" s="150">
        <v>0</v>
      </c>
      <c r="H151" s="200">
        <v>22</v>
      </c>
      <c r="I151" s="150">
        <v>1372</v>
      </c>
      <c r="J151" s="200">
        <v>14</v>
      </c>
      <c r="K151" s="150">
        <v>1897</v>
      </c>
      <c r="L151" s="200">
        <v>48</v>
      </c>
      <c r="M151" s="150">
        <v>3326</v>
      </c>
    </row>
    <row r="152" spans="1:13" ht="13" customHeight="1" x14ac:dyDescent="0.2">
      <c r="A152" s="184">
        <v>29</v>
      </c>
      <c r="B152" s="150">
        <v>1959</v>
      </c>
      <c r="C152" s="56">
        <v>167946</v>
      </c>
      <c r="D152" s="150">
        <v>1907</v>
      </c>
      <c r="E152" s="150">
        <v>162867</v>
      </c>
      <c r="F152" s="200">
        <v>0</v>
      </c>
      <c r="G152" s="150">
        <v>0</v>
      </c>
      <c r="H152" s="200">
        <v>13</v>
      </c>
      <c r="I152" s="150">
        <v>865</v>
      </c>
      <c r="J152" s="200">
        <v>32</v>
      </c>
      <c r="K152" s="150">
        <v>3705</v>
      </c>
      <c r="L152" s="200">
        <v>7</v>
      </c>
      <c r="M152" s="150">
        <v>509</v>
      </c>
    </row>
    <row r="153" spans="1:13" ht="13" customHeight="1" x14ac:dyDescent="0.2">
      <c r="A153" s="262">
        <v>30</v>
      </c>
      <c r="B153" s="175">
        <f>D153+F153+H153+J153+L153</f>
        <v>1529</v>
      </c>
      <c r="C153" s="235">
        <f>E153+G153+I153+K153+M153</f>
        <v>172648</v>
      </c>
      <c r="D153" s="175">
        <v>1466</v>
      </c>
      <c r="E153" s="175">
        <v>166593</v>
      </c>
      <c r="F153" s="258">
        <v>0</v>
      </c>
      <c r="G153" s="175">
        <v>0</v>
      </c>
      <c r="H153" s="258">
        <v>22</v>
      </c>
      <c r="I153" s="175">
        <v>1899</v>
      </c>
      <c r="J153" s="258">
        <v>32</v>
      </c>
      <c r="K153" s="175">
        <v>3532</v>
      </c>
      <c r="L153" s="258">
        <v>9</v>
      </c>
      <c r="M153" s="175">
        <v>624</v>
      </c>
    </row>
    <row r="154" spans="1:13" ht="13" customHeight="1" x14ac:dyDescent="0.2">
      <c r="A154" s="262" t="s">
        <v>4006</v>
      </c>
      <c r="B154" s="175">
        <v>1818</v>
      </c>
      <c r="C154" s="235">
        <v>170253</v>
      </c>
      <c r="D154" s="175">
        <v>1763</v>
      </c>
      <c r="E154" s="175">
        <v>164843</v>
      </c>
      <c r="F154" s="258">
        <v>0</v>
      </c>
      <c r="G154" s="175">
        <v>0</v>
      </c>
      <c r="H154" s="258">
        <v>16</v>
      </c>
      <c r="I154" s="175">
        <v>1332</v>
      </c>
      <c r="J154" s="258">
        <v>30</v>
      </c>
      <c r="K154" s="175">
        <v>3454</v>
      </c>
      <c r="L154" s="258">
        <v>9</v>
      </c>
      <c r="M154" s="175">
        <v>624</v>
      </c>
    </row>
    <row r="155" spans="1:13" ht="13" customHeight="1" x14ac:dyDescent="0.2">
      <c r="A155" s="262">
        <v>2</v>
      </c>
      <c r="B155" s="175">
        <v>1697</v>
      </c>
      <c r="C155" s="235">
        <v>164206</v>
      </c>
      <c r="D155" s="175">
        <v>1629</v>
      </c>
      <c r="E155" s="175">
        <v>159289</v>
      </c>
      <c r="F155" s="258">
        <v>0</v>
      </c>
      <c r="G155" s="175">
        <v>0</v>
      </c>
      <c r="H155" s="258">
        <v>27</v>
      </c>
      <c r="I155" s="175">
        <v>1660</v>
      </c>
      <c r="J155" s="258">
        <v>35</v>
      </c>
      <c r="K155" s="175">
        <v>2833</v>
      </c>
      <c r="L155" s="258">
        <v>6</v>
      </c>
      <c r="M155" s="175">
        <v>424</v>
      </c>
    </row>
    <row r="156" spans="1:13" ht="13" customHeight="1" x14ac:dyDescent="0.2">
      <c r="A156" s="184">
        <v>3</v>
      </c>
      <c r="B156" s="150">
        <v>1460</v>
      </c>
      <c r="C156" s="56">
        <v>168748</v>
      </c>
      <c r="D156" s="150">
        <v>1407</v>
      </c>
      <c r="E156" s="150">
        <v>164365</v>
      </c>
      <c r="F156" s="200">
        <v>0</v>
      </c>
      <c r="G156" s="150">
        <v>0</v>
      </c>
      <c r="H156" s="200">
        <v>23</v>
      </c>
      <c r="I156" s="150">
        <v>1618</v>
      </c>
      <c r="J156" s="200">
        <v>25</v>
      </c>
      <c r="K156" s="150">
        <v>2405</v>
      </c>
      <c r="L156" s="200">
        <v>5</v>
      </c>
      <c r="M156" s="150">
        <v>360</v>
      </c>
    </row>
    <row r="157" spans="1:13" ht="13" customHeight="1" x14ac:dyDescent="0.2">
      <c r="A157" s="184">
        <v>4</v>
      </c>
      <c r="B157" s="150">
        <v>1635</v>
      </c>
      <c r="C157" s="56">
        <v>176626</v>
      </c>
      <c r="D157" s="150">
        <v>1581</v>
      </c>
      <c r="E157" s="150">
        <v>171635</v>
      </c>
      <c r="F157" s="200">
        <v>0</v>
      </c>
      <c r="G157" s="150">
        <v>0</v>
      </c>
      <c r="H157" s="200">
        <v>18</v>
      </c>
      <c r="I157" s="150">
        <v>1466</v>
      </c>
      <c r="J157" s="200">
        <v>30</v>
      </c>
      <c r="K157" s="150">
        <v>2983</v>
      </c>
      <c r="L157" s="200">
        <v>6</v>
      </c>
      <c r="M157" s="150">
        <v>542</v>
      </c>
    </row>
    <row r="158" spans="1:13" ht="13" customHeight="1" x14ac:dyDescent="0.2">
      <c r="A158" s="184">
        <v>5</v>
      </c>
      <c r="B158" s="150">
        <v>1007</v>
      </c>
      <c r="C158" s="56">
        <v>170369</v>
      </c>
      <c r="D158" s="150">
        <v>970</v>
      </c>
      <c r="E158" s="150">
        <v>166320</v>
      </c>
      <c r="F158" s="200">
        <v>0</v>
      </c>
      <c r="G158" s="150">
        <v>0</v>
      </c>
      <c r="H158" s="200">
        <v>10</v>
      </c>
      <c r="I158" s="150">
        <v>1082</v>
      </c>
      <c r="J158" s="200">
        <v>22</v>
      </c>
      <c r="K158" s="150">
        <v>2516</v>
      </c>
      <c r="L158" s="200">
        <v>5</v>
      </c>
      <c r="M158" s="150">
        <v>451</v>
      </c>
    </row>
    <row r="159" spans="1:13" ht="12" customHeight="1" x14ac:dyDescent="0.2">
      <c r="A159" s="197"/>
      <c r="B159" s="11"/>
      <c r="C159" s="11"/>
      <c r="D159" s="11"/>
      <c r="E159" s="11"/>
      <c r="F159" s="8"/>
      <c r="H159" s="8"/>
      <c r="J159" s="4"/>
      <c r="K159" s="11"/>
      <c r="L159" s="8"/>
      <c r="M159" s="2" t="s">
        <v>678</v>
      </c>
    </row>
    <row r="160" spans="1:13" ht="12" customHeight="1" x14ac:dyDescent="0.2">
      <c r="A160" s="197"/>
      <c r="B160" s="11"/>
      <c r="C160" s="11"/>
      <c r="D160" s="11"/>
      <c r="E160" s="11"/>
      <c r="F160" s="8"/>
      <c r="G160" s="4"/>
      <c r="H160" s="8"/>
      <c r="I160" s="11"/>
      <c r="J160" s="8"/>
      <c r="K160" s="11"/>
      <c r="L160" s="8"/>
      <c r="M160" s="11"/>
    </row>
    <row r="161" spans="1:13" ht="14.15" customHeight="1" x14ac:dyDescent="0.2">
      <c r="A161" s="6" t="s">
        <v>305</v>
      </c>
      <c r="B161" s="4"/>
      <c r="C161" s="4"/>
      <c r="D161" s="4"/>
      <c r="E161" s="4"/>
      <c r="F161" s="4"/>
      <c r="G161" s="4"/>
      <c r="H161" s="4"/>
      <c r="I161" s="4"/>
      <c r="K161" s="4"/>
      <c r="L161" s="2"/>
      <c r="M161" s="2" t="s">
        <v>679</v>
      </c>
    </row>
    <row r="162" spans="1:13" ht="12" customHeight="1" x14ac:dyDescent="0.2">
      <c r="A162" s="640" t="s">
        <v>680</v>
      </c>
      <c r="B162" s="640" t="s">
        <v>469</v>
      </c>
      <c r="C162" s="640"/>
      <c r="D162" s="640" t="s">
        <v>2215</v>
      </c>
      <c r="E162" s="640"/>
      <c r="F162" s="640" t="s">
        <v>993</v>
      </c>
      <c r="G162" s="640"/>
      <c r="H162" s="640" t="s">
        <v>697</v>
      </c>
      <c r="I162" s="640"/>
      <c r="J162" s="640" t="s">
        <v>698</v>
      </c>
      <c r="K162" s="640"/>
      <c r="L162" s="640" t="s">
        <v>1337</v>
      </c>
      <c r="M162" s="640"/>
    </row>
    <row r="163" spans="1:13" ht="12" customHeight="1" x14ac:dyDescent="0.2">
      <c r="A163" s="640"/>
      <c r="B163" s="184" t="s">
        <v>1338</v>
      </c>
      <c r="C163" s="184" t="s">
        <v>1688</v>
      </c>
      <c r="D163" s="184" t="s">
        <v>1339</v>
      </c>
      <c r="E163" s="184" t="s">
        <v>1688</v>
      </c>
      <c r="F163" s="184" t="s">
        <v>1339</v>
      </c>
      <c r="G163" s="184" t="s">
        <v>1688</v>
      </c>
      <c r="H163" s="184" t="s">
        <v>1339</v>
      </c>
      <c r="I163" s="184" t="s">
        <v>1340</v>
      </c>
      <c r="J163" s="184" t="s">
        <v>1339</v>
      </c>
      <c r="K163" s="184" t="s">
        <v>1340</v>
      </c>
      <c r="L163" s="184" t="s">
        <v>1339</v>
      </c>
      <c r="M163" s="184" t="s">
        <v>1341</v>
      </c>
    </row>
    <row r="164" spans="1:13" ht="13" customHeight="1" x14ac:dyDescent="0.2">
      <c r="A164" s="184">
        <v>26</v>
      </c>
      <c r="B164" s="96">
        <v>231</v>
      </c>
      <c r="C164" s="96">
        <v>10346</v>
      </c>
      <c r="D164" s="96">
        <v>18</v>
      </c>
      <c r="E164" s="96">
        <v>857</v>
      </c>
      <c r="F164" s="96">
        <v>0</v>
      </c>
      <c r="G164" s="96">
        <v>0</v>
      </c>
      <c r="H164" s="96">
        <v>172</v>
      </c>
      <c r="I164" s="96">
        <v>6998</v>
      </c>
      <c r="J164" s="96">
        <v>21</v>
      </c>
      <c r="K164" s="96">
        <v>1256</v>
      </c>
      <c r="L164" s="96">
        <v>20</v>
      </c>
      <c r="M164" s="96">
        <v>1235</v>
      </c>
    </row>
    <row r="165" spans="1:13" ht="13" customHeight="1" x14ac:dyDescent="0.2">
      <c r="A165" s="184">
        <v>27</v>
      </c>
      <c r="B165" s="150">
        <v>380</v>
      </c>
      <c r="C165" s="150">
        <v>11106</v>
      </c>
      <c r="D165" s="150">
        <v>15</v>
      </c>
      <c r="E165" s="150">
        <v>1113</v>
      </c>
      <c r="F165" s="150">
        <v>0</v>
      </c>
      <c r="G165" s="150">
        <v>0</v>
      </c>
      <c r="H165" s="200">
        <v>342</v>
      </c>
      <c r="I165" s="150">
        <v>8453</v>
      </c>
      <c r="J165" s="200">
        <v>19</v>
      </c>
      <c r="K165" s="150">
        <v>1116</v>
      </c>
      <c r="L165" s="200">
        <v>4</v>
      </c>
      <c r="M165" s="150">
        <v>424</v>
      </c>
    </row>
    <row r="166" spans="1:13" ht="13" customHeight="1" x14ac:dyDescent="0.2">
      <c r="A166" s="184">
        <v>28</v>
      </c>
      <c r="B166" s="150">
        <v>258</v>
      </c>
      <c r="C166" s="150">
        <v>10763</v>
      </c>
      <c r="D166" s="150">
        <v>12</v>
      </c>
      <c r="E166" s="150">
        <v>755</v>
      </c>
      <c r="F166" s="150">
        <v>0</v>
      </c>
      <c r="G166" s="150">
        <v>0</v>
      </c>
      <c r="H166" s="200">
        <v>188</v>
      </c>
      <c r="I166" s="150">
        <v>6604</v>
      </c>
      <c r="J166" s="200">
        <v>20</v>
      </c>
      <c r="K166" s="150">
        <v>1121</v>
      </c>
      <c r="L166" s="200">
        <v>38</v>
      </c>
      <c r="M166" s="150">
        <v>2283</v>
      </c>
    </row>
    <row r="167" spans="1:13" ht="13" customHeight="1" x14ac:dyDescent="0.2">
      <c r="A167" s="184">
        <v>29</v>
      </c>
      <c r="B167" s="150">
        <v>230.7</v>
      </c>
      <c r="C167" s="150">
        <v>9516</v>
      </c>
      <c r="D167" s="150">
        <v>4.5999999999999996</v>
      </c>
      <c r="E167" s="150">
        <v>334</v>
      </c>
      <c r="F167" s="150">
        <v>0</v>
      </c>
      <c r="G167" s="150">
        <v>0</v>
      </c>
      <c r="H167" s="200">
        <v>195</v>
      </c>
      <c r="I167" s="150">
        <v>7211</v>
      </c>
      <c r="J167" s="200">
        <v>15</v>
      </c>
      <c r="K167" s="150">
        <v>894</v>
      </c>
      <c r="L167" s="200">
        <v>16</v>
      </c>
      <c r="M167" s="150">
        <v>1077</v>
      </c>
    </row>
    <row r="168" spans="1:13" ht="13" customHeight="1" x14ac:dyDescent="0.2">
      <c r="A168" s="262">
        <v>30</v>
      </c>
      <c r="B168" s="175">
        <v>247</v>
      </c>
      <c r="C168" s="175">
        <v>10966</v>
      </c>
      <c r="D168" s="175">
        <v>7</v>
      </c>
      <c r="E168" s="175">
        <v>490</v>
      </c>
      <c r="F168" s="175">
        <v>0</v>
      </c>
      <c r="G168" s="175">
        <v>0</v>
      </c>
      <c r="H168" s="258">
        <v>202</v>
      </c>
      <c r="I168" s="175">
        <v>7045</v>
      </c>
      <c r="J168" s="258">
        <v>13</v>
      </c>
      <c r="K168" s="175">
        <v>1100</v>
      </c>
      <c r="L168" s="258">
        <v>25</v>
      </c>
      <c r="M168" s="175">
        <v>2331</v>
      </c>
    </row>
    <row r="169" spans="1:13" ht="13" customHeight="1" x14ac:dyDescent="0.2">
      <c r="A169" s="262" t="s">
        <v>4006</v>
      </c>
      <c r="B169" s="175">
        <v>256</v>
      </c>
      <c r="C169" s="175">
        <v>11313</v>
      </c>
      <c r="D169" s="175">
        <v>9</v>
      </c>
      <c r="E169" s="175">
        <v>693</v>
      </c>
      <c r="F169" s="175">
        <v>0</v>
      </c>
      <c r="G169" s="175">
        <v>0</v>
      </c>
      <c r="H169" s="258">
        <v>218</v>
      </c>
      <c r="I169" s="175">
        <v>8699</v>
      </c>
      <c r="J169" s="258">
        <v>12</v>
      </c>
      <c r="K169" s="175">
        <v>772</v>
      </c>
      <c r="L169" s="258">
        <v>17</v>
      </c>
      <c r="M169" s="175">
        <v>1149</v>
      </c>
    </row>
    <row r="170" spans="1:13" ht="13" customHeight="1" x14ac:dyDescent="0.2">
      <c r="A170" s="262">
        <v>2</v>
      </c>
      <c r="B170" s="175">
        <v>183</v>
      </c>
      <c r="C170" s="175">
        <v>9740</v>
      </c>
      <c r="D170" s="175">
        <v>23</v>
      </c>
      <c r="E170" s="175">
        <v>1667</v>
      </c>
      <c r="F170" s="175">
        <v>0</v>
      </c>
      <c r="G170" s="175">
        <v>0</v>
      </c>
      <c r="H170" s="258">
        <v>141</v>
      </c>
      <c r="I170" s="175">
        <v>6912</v>
      </c>
      <c r="J170" s="258">
        <v>17</v>
      </c>
      <c r="K170" s="175">
        <v>1082</v>
      </c>
      <c r="L170" s="258">
        <v>2</v>
      </c>
      <c r="M170" s="175">
        <v>79</v>
      </c>
    </row>
    <row r="171" spans="1:13" ht="13" customHeight="1" x14ac:dyDescent="0.2">
      <c r="A171" s="184">
        <v>3</v>
      </c>
      <c r="B171" s="150">
        <v>300</v>
      </c>
      <c r="C171" s="150">
        <v>9660</v>
      </c>
      <c r="D171" s="150">
        <v>12</v>
      </c>
      <c r="E171" s="150">
        <v>938</v>
      </c>
      <c r="F171" s="150">
        <v>0</v>
      </c>
      <c r="G171" s="150">
        <v>0</v>
      </c>
      <c r="H171" s="200">
        <v>273</v>
      </c>
      <c r="I171" s="150">
        <v>7509</v>
      </c>
      <c r="J171" s="200">
        <v>14</v>
      </c>
      <c r="K171" s="150">
        <v>1180</v>
      </c>
      <c r="L171" s="200">
        <v>1</v>
      </c>
      <c r="M171" s="150">
        <v>33</v>
      </c>
    </row>
    <row r="172" spans="1:13" ht="13" customHeight="1" x14ac:dyDescent="0.2">
      <c r="A172" s="184">
        <v>4</v>
      </c>
      <c r="B172" s="150">
        <v>237</v>
      </c>
      <c r="C172" s="150">
        <v>12140</v>
      </c>
      <c r="D172" s="150">
        <v>14</v>
      </c>
      <c r="E172" s="150">
        <v>1387</v>
      </c>
      <c r="F172" s="150">
        <v>0</v>
      </c>
      <c r="G172" s="150">
        <v>0</v>
      </c>
      <c r="H172" s="200">
        <v>201</v>
      </c>
      <c r="I172" s="150">
        <v>8836</v>
      </c>
      <c r="J172" s="200">
        <v>21</v>
      </c>
      <c r="K172" s="150">
        <v>1900</v>
      </c>
      <c r="L172" s="200">
        <v>1</v>
      </c>
      <c r="M172" s="150">
        <v>17</v>
      </c>
    </row>
    <row r="173" spans="1:13" ht="13" customHeight="1" x14ac:dyDescent="0.2">
      <c r="A173" s="184">
        <v>5</v>
      </c>
      <c r="B173" s="150">
        <v>196</v>
      </c>
      <c r="C173" s="150">
        <v>9592</v>
      </c>
      <c r="D173" s="150">
        <v>8</v>
      </c>
      <c r="E173" s="150">
        <v>835</v>
      </c>
      <c r="F173" s="150">
        <v>0</v>
      </c>
      <c r="G173" s="150">
        <v>0</v>
      </c>
      <c r="H173" s="200">
        <v>163</v>
      </c>
      <c r="I173" s="150">
        <v>6795</v>
      </c>
      <c r="J173" s="200">
        <v>24</v>
      </c>
      <c r="K173" s="150">
        <v>1946</v>
      </c>
      <c r="L173" s="200">
        <v>1</v>
      </c>
      <c r="M173" s="150">
        <v>16</v>
      </c>
    </row>
    <row r="174" spans="1:13" ht="12" customHeight="1" x14ac:dyDescent="0.2">
      <c r="A174" s="4" t="s">
        <v>681</v>
      </c>
      <c r="B174" s="4"/>
      <c r="C174" s="4"/>
      <c r="D174" s="4"/>
      <c r="E174" s="4"/>
      <c r="F174" s="4"/>
      <c r="J174" s="4"/>
      <c r="K174" s="4"/>
      <c r="L174" s="4"/>
      <c r="M174" s="2" t="s">
        <v>682</v>
      </c>
    </row>
    <row r="175" spans="1:13" x14ac:dyDescent="0.2">
      <c r="A175" s="4"/>
      <c r="B175" s="4"/>
      <c r="C175" s="4"/>
      <c r="D175" s="4"/>
      <c r="E175" s="4"/>
      <c r="F175" s="4"/>
      <c r="G175" s="4"/>
      <c r="H175" s="4"/>
      <c r="I175" s="4"/>
      <c r="J175" s="4"/>
      <c r="K175" s="4"/>
      <c r="L175" s="4"/>
      <c r="M175" s="4"/>
    </row>
    <row r="176" spans="1:13" x14ac:dyDescent="0.2">
      <c r="A176" s="4"/>
      <c r="B176" s="4"/>
      <c r="C176" s="4"/>
      <c r="D176" s="4"/>
      <c r="E176" s="4"/>
      <c r="F176" s="4"/>
      <c r="G176" s="4"/>
      <c r="H176" s="4"/>
      <c r="I176" s="4"/>
      <c r="J176" s="4"/>
      <c r="K176" s="4"/>
      <c r="L176" s="4"/>
      <c r="M176" s="4"/>
    </row>
    <row r="177" spans="1:13" x14ac:dyDescent="0.2">
      <c r="A177" s="4"/>
      <c r="B177" s="4"/>
      <c r="C177" s="4"/>
      <c r="D177" s="4"/>
      <c r="E177" s="4"/>
      <c r="F177" s="4"/>
      <c r="G177" s="4"/>
      <c r="H177" s="4"/>
      <c r="I177" s="4"/>
      <c r="J177" s="4"/>
      <c r="K177" s="4"/>
      <c r="L177" s="4"/>
      <c r="M177" s="4"/>
    </row>
    <row r="178" spans="1:13" x14ac:dyDescent="0.2">
      <c r="A178" s="4"/>
      <c r="B178" s="4"/>
      <c r="C178" s="4"/>
      <c r="D178" s="4"/>
      <c r="E178" s="4"/>
      <c r="F178" s="4"/>
      <c r="G178" s="4"/>
      <c r="H178" s="4"/>
      <c r="I178" s="4"/>
      <c r="J178" s="4"/>
      <c r="K178" s="4"/>
      <c r="L178" s="4"/>
      <c r="M178" s="4"/>
    </row>
    <row r="179" spans="1:13" x14ac:dyDescent="0.2">
      <c r="A179" s="4"/>
      <c r="B179" s="4"/>
      <c r="C179" s="4"/>
      <c r="D179" s="4"/>
      <c r="E179" s="4"/>
      <c r="F179" s="4"/>
      <c r="G179" s="4"/>
      <c r="H179" s="4"/>
      <c r="I179" s="4"/>
      <c r="J179" s="4"/>
      <c r="K179" s="4"/>
      <c r="L179" s="4"/>
      <c r="M179" s="4"/>
    </row>
    <row r="180" spans="1:13" x14ac:dyDescent="0.2">
      <c r="A180" s="4"/>
      <c r="B180" s="4"/>
      <c r="C180" s="4"/>
      <c r="D180" s="4"/>
      <c r="E180" s="4"/>
      <c r="F180" s="4"/>
      <c r="G180" s="4"/>
      <c r="H180" s="4"/>
      <c r="I180" s="4"/>
      <c r="J180" s="4"/>
      <c r="K180" s="4"/>
      <c r="L180" s="4"/>
      <c r="M180" s="4"/>
    </row>
    <row r="181" spans="1:13" x14ac:dyDescent="0.2">
      <c r="A181" s="4"/>
      <c r="B181" s="4"/>
      <c r="C181" s="4"/>
      <c r="D181" s="4"/>
      <c r="E181" s="4"/>
      <c r="F181" s="4"/>
      <c r="G181" s="4"/>
      <c r="H181" s="4"/>
      <c r="I181" s="4"/>
      <c r="J181" s="4"/>
      <c r="K181" s="4"/>
      <c r="L181" s="4"/>
      <c r="M181" s="4"/>
    </row>
    <row r="182" spans="1:13" x14ac:dyDescent="0.2">
      <c r="A182" s="4"/>
      <c r="B182" s="4"/>
      <c r="C182" s="4"/>
      <c r="D182" s="4"/>
      <c r="E182" s="4"/>
      <c r="F182" s="4"/>
      <c r="G182" s="4"/>
      <c r="H182" s="4"/>
      <c r="I182" s="4"/>
      <c r="J182" s="4"/>
      <c r="K182" s="4"/>
      <c r="L182" s="4"/>
      <c r="M182" s="4"/>
    </row>
    <row r="183" spans="1:13" x14ac:dyDescent="0.2">
      <c r="A183" s="4"/>
      <c r="B183" s="4"/>
      <c r="C183" s="4"/>
      <c r="D183" s="4"/>
      <c r="E183" s="4"/>
      <c r="F183" s="4"/>
      <c r="G183" s="4"/>
      <c r="H183" s="4"/>
      <c r="I183" s="4"/>
      <c r="J183" s="4"/>
      <c r="K183" s="4"/>
      <c r="L183" s="4"/>
      <c r="M183" s="4"/>
    </row>
    <row r="184" spans="1:13" x14ac:dyDescent="0.2">
      <c r="A184" s="4"/>
      <c r="B184" s="4"/>
      <c r="C184" s="4"/>
      <c r="D184" s="4"/>
      <c r="E184" s="4"/>
      <c r="F184" s="4"/>
      <c r="G184" s="4"/>
      <c r="H184" s="4"/>
      <c r="I184" s="4"/>
      <c r="J184" s="4"/>
      <c r="K184" s="4"/>
      <c r="L184" s="4"/>
      <c r="M184" s="4"/>
    </row>
    <row r="185" spans="1:13" x14ac:dyDescent="0.2">
      <c r="A185" s="4"/>
      <c r="B185" s="4"/>
      <c r="C185" s="4"/>
      <c r="D185" s="4"/>
      <c r="E185" s="4"/>
      <c r="F185" s="4"/>
      <c r="G185" s="4"/>
      <c r="H185" s="4"/>
      <c r="I185" s="4"/>
      <c r="J185" s="4"/>
      <c r="K185" s="4"/>
      <c r="L185" s="4"/>
      <c r="M185" s="4"/>
    </row>
    <row r="186" spans="1:13" x14ac:dyDescent="0.2">
      <c r="A186" s="4"/>
      <c r="B186" s="4"/>
      <c r="C186" s="4"/>
      <c r="D186" s="4"/>
      <c r="E186" s="4"/>
      <c r="F186" s="4"/>
      <c r="G186" s="4"/>
      <c r="H186" s="4"/>
      <c r="I186" s="4"/>
      <c r="J186" s="4"/>
      <c r="K186" s="4"/>
      <c r="L186" s="4"/>
      <c r="M186" s="4"/>
    </row>
    <row r="187" spans="1:13" x14ac:dyDescent="0.2">
      <c r="A187" s="4"/>
      <c r="B187" s="4"/>
      <c r="C187" s="4"/>
      <c r="D187" s="4"/>
      <c r="E187" s="4"/>
      <c r="F187" s="4"/>
      <c r="G187" s="4"/>
      <c r="H187" s="4"/>
      <c r="I187" s="4"/>
      <c r="J187" s="4"/>
      <c r="K187" s="4"/>
      <c r="L187" s="4"/>
      <c r="M187" s="4"/>
    </row>
    <row r="188" spans="1:13" x14ac:dyDescent="0.2">
      <c r="A188" s="4"/>
      <c r="B188" s="4"/>
      <c r="C188" s="4"/>
      <c r="D188" s="4"/>
      <c r="E188" s="4"/>
      <c r="F188" s="4"/>
      <c r="G188" s="4"/>
      <c r="H188" s="4"/>
      <c r="I188" s="4"/>
      <c r="J188" s="4"/>
      <c r="K188" s="4"/>
      <c r="L188" s="4"/>
      <c r="M188" s="4"/>
    </row>
    <row r="189" spans="1:13" x14ac:dyDescent="0.2">
      <c r="A189" s="4"/>
      <c r="B189" s="4"/>
      <c r="C189" s="4"/>
      <c r="D189" s="4"/>
      <c r="E189" s="4"/>
      <c r="F189" s="4"/>
      <c r="G189" s="4"/>
      <c r="H189" s="4"/>
      <c r="I189" s="4"/>
      <c r="J189" s="4"/>
      <c r="K189" s="4"/>
      <c r="L189" s="4"/>
      <c r="M189" s="4"/>
    </row>
    <row r="190" spans="1:13" x14ac:dyDescent="0.2">
      <c r="A190" s="4"/>
      <c r="B190" s="4"/>
      <c r="C190" s="4"/>
      <c r="D190" s="4"/>
      <c r="E190" s="4"/>
      <c r="F190" s="4"/>
      <c r="G190" s="4"/>
      <c r="H190" s="4"/>
      <c r="I190" s="4"/>
      <c r="J190" s="4"/>
      <c r="K190" s="4"/>
      <c r="L190" s="4"/>
      <c r="M190" s="4"/>
    </row>
    <row r="191" spans="1:13" x14ac:dyDescent="0.2">
      <c r="A191" s="4"/>
      <c r="B191" s="4"/>
      <c r="C191" s="4"/>
      <c r="D191" s="4"/>
      <c r="E191" s="4"/>
      <c r="F191" s="4"/>
      <c r="G191" s="4"/>
      <c r="H191" s="4"/>
      <c r="I191" s="4"/>
      <c r="J191" s="4"/>
      <c r="K191" s="4"/>
      <c r="L191" s="4"/>
      <c r="M191" s="4"/>
    </row>
    <row r="192" spans="1:13" x14ac:dyDescent="0.2">
      <c r="A192" s="4"/>
      <c r="B192" s="4"/>
      <c r="C192" s="4"/>
      <c r="D192" s="4"/>
      <c r="E192" s="4"/>
      <c r="F192" s="4"/>
      <c r="G192" s="4"/>
      <c r="H192" s="4"/>
      <c r="I192" s="4"/>
      <c r="J192" s="4"/>
      <c r="K192" s="4"/>
      <c r="L192" s="4"/>
      <c r="M192" s="4"/>
    </row>
    <row r="193" spans="1:13" x14ac:dyDescent="0.2">
      <c r="A193" s="4"/>
      <c r="B193" s="4"/>
      <c r="C193" s="4"/>
      <c r="D193" s="4"/>
      <c r="E193" s="4"/>
      <c r="F193" s="4"/>
      <c r="G193" s="4"/>
      <c r="H193" s="4"/>
      <c r="I193" s="4"/>
      <c r="J193" s="4"/>
      <c r="K193" s="4"/>
      <c r="L193" s="4"/>
      <c r="M193" s="4"/>
    </row>
    <row r="194" spans="1:13" x14ac:dyDescent="0.2">
      <c r="A194" s="4"/>
      <c r="B194" s="4"/>
      <c r="C194" s="4"/>
      <c r="D194" s="4"/>
      <c r="E194" s="4"/>
      <c r="F194" s="4"/>
      <c r="G194" s="4"/>
      <c r="H194" s="4"/>
      <c r="I194" s="4"/>
      <c r="J194" s="4"/>
      <c r="K194" s="4"/>
      <c r="L194" s="4"/>
      <c r="M194" s="4"/>
    </row>
    <row r="195" spans="1:13" x14ac:dyDescent="0.2">
      <c r="A195" s="4"/>
      <c r="B195" s="4"/>
      <c r="C195" s="4"/>
      <c r="D195" s="4"/>
      <c r="E195" s="4"/>
      <c r="F195" s="4"/>
      <c r="G195" s="4"/>
      <c r="H195" s="4"/>
      <c r="I195" s="4"/>
      <c r="J195" s="4"/>
      <c r="K195" s="4"/>
      <c r="L195" s="4"/>
      <c r="M195" s="4"/>
    </row>
    <row r="196" spans="1:13" x14ac:dyDescent="0.2">
      <c r="A196" s="4"/>
      <c r="B196" s="4"/>
      <c r="C196" s="4"/>
      <c r="D196" s="4"/>
      <c r="E196" s="4"/>
      <c r="F196" s="4"/>
      <c r="G196" s="4"/>
      <c r="H196" s="4"/>
      <c r="I196" s="4"/>
      <c r="J196" s="4"/>
      <c r="K196" s="4"/>
      <c r="L196" s="4"/>
      <c r="M196" s="4"/>
    </row>
    <row r="197" spans="1:13" x14ac:dyDescent="0.2">
      <c r="A197" s="4"/>
      <c r="B197" s="4"/>
      <c r="C197" s="4"/>
      <c r="D197" s="4"/>
      <c r="E197" s="4"/>
      <c r="F197" s="4"/>
      <c r="G197" s="4"/>
      <c r="H197" s="4"/>
      <c r="I197" s="4"/>
      <c r="J197" s="4"/>
      <c r="K197" s="4"/>
      <c r="L197" s="4"/>
      <c r="M197" s="4"/>
    </row>
    <row r="198" spans="1:13" x14ac:dyDescent="0.2">
      <c r="A198" s="4"/>
      <c r="B198" s="4"/>
      <c r="C198" s="4"/>
      <c r="D198" s="4"/>
      <c r="E198" s="4"/>
      <c r="F198" s="4"/>
      <c r="G198" s="4"/>
      <c r="H198" s="4"/>
      <c r="I198" s="4"/>
      <c r="J198" s="4"/>
      <c r="K198" s="4"/>
      <c r="L198" s="4"/>
      <c r="M198" s="4"/>
    </row>
    <row r="199" spans="1:13" x14ac:dyDescent="0.2">
      <c r="A199" s="4"/>
      <c r="B199" s="4"/>
      <c r="C199" s="4"/>
      <c r="D199" s="4"/>
      <c r="E199" s="4"/>
      <c r="F199" s="4"/>
      <c r="G199" s="4"/>
      <c r="H199" s="4"/>
      <c r="I199" s="4"/>
      <c r="J199" s="4"/>
      <c r="K199" s="4"/>
      <c r="L199" s="4"/>
      <c r="M199" s="4"/>
    </row>
    <row r="200" spans="1:13" x14ac:dyDescent="0.2">
      <c r="A200" s="4"/>
      <c r="B200" s="4"/>
      <c r="C200" s="4"/>
      <c r="D200" s="4"/>
      <c r="E200" s="4"/>
      <c r="F200" s="4"/>
      <c r="G200" s="4"/>
      <c r="H200" s="4"/>
      <c r="I200" s="4"/>
      <c r="J200" s="4"/>
      <c r="K200" s="4"/>
      <c r="L200" s="4"/>
      <c r="M200" s="4"/>
    </row>
    <row r="201" spans="1:13" x14ac:dyDescent="0.2">
      <c r="A201" s="4"/>
      <c r="B201" s="4"/>
      <c r="C201" s="4"/>
      <c r="D201" s="4"/>
      <c r="E201" s="4"/>
      <c r="F201" s="4"/>
      <c r="G201" s="4"/>
      <c r="H201" s="4"/>
      <c r="I201" s="4"/>
      <c r="J201" s="4"/>
      <c r="K201" s="4"/>
      <c r="L201" s="4"/>
      <c r="M201" s="4"/>
    </row>
    <row r="202" spans="1:13" x14ac:dyDescent="0.2">
      <c r="A202" s="4"/>
      <c r="B202" s="4"/>
      <c r="C202" s="4"/>
      <c r="D202" s="4"/>
      <c r="E202" s="4"/>
      <c r="F202" s="4"/>
      <c r="G202" s="4"/>
      <c r="H202" s="4"/>
      <c r="I202" s="4"/>
      <c r="J202" s="4"/>
      <c r="K202" s="4"/>
      <c r="L202" s="4"/>
      <c r="M202" s="4"/>
    </row>
    <row r="203" spans="1:13" x14ac:dyDescent="0.2">
      <c r="A203" s="4"/>
      <c r="B203" s="4"/>
      <c r="C203" s="4"/>
      <c r="D203" s="4"/>
      <c r="E203" s="4"/>
      <c r="F203" s="4"/>
      <c r="G203" s="4"/>
      <c r="H203" s="4"/>
      <c r="I203" s="4"/>
      <c r="J203" s="4"/>
      <c r="K203" s="4"/>
      <c r="L203" s="4"/>
      <c r="M203" s="4"/>
    </row>
    <row r="204" spans="1:13" x14ac:dyDescent="0.2">
      <c r="A204" s="4"/>
      <c r="B204" s="4"/>
      <c r="C204" s="4"/>
      <c r="D204" s="4"/>
      <c r="E204" s="4"/>
      <c r="F204" s="4"/>
      <c r="G204" s="4"/>
      <c r="H204" s="4"/>
      <c r="I204" s="4"/>
      <c r="J204" s="4"/>
      <c r="K204" s="4"/>
      <c r="L204" s="4"/>
      <c r="M204" s="4"/>
    </row>
    <row r="205" spans="1:13" x14ac:dyDescent="0.2">
      <c r="A205" s="4"/>
      <c r="B205" s="4"/>
      <c r="C205" s="4"/>
      <c r="D205" s="4"/>
      <c r="E205" s="4"/>
      <c r="F205" s="4"/>
      <c r="G205" s="4"/>
      <c r="H205" s="4"/>
      <c r="I205" s="4"/>
      <c r="J205" s="4"/>
      <c r="K205" s="4"/>
      <c r="L205" s="4"/>
      <c r="M205" s="4"/>
    </row>
    <row r="206" spans="1:13" x14ac:dyDescent="0.2">
      <c r="A206" s="4"/>
      <c r="B206" s="4"/>
      <c r="C206" s="4"/>
      <c r="D206" s="4"/>
      <c r="E206" s="4"/>
      <c r="F206" s="4"/>
      <c r="G206" s="4"/>
      <c r="H206" s="4"/>
      <c r="I206" s="4"/>
      <c r="J206" s="4"/>
      <c r="K206" s="4"/>
      <c r="L206" s="4"/>
      <c r="M206" s="4"/>
    </row>
    <row r="207" spans="1:13" x14ac:dyDescent="0.2">
      <c r="A207" s="4"/>
      <c r="B207" s="4"/>
      <c r="C207" s="4"/>
      <c r="D207" s="4"/>
      <c r="E207" s="4"/>
      <c r="F207" s="4"/>
      <c r="G207" s="4"/>
      <c r="H207" s="4"/>
      <c r="I207" s="4"/>
      <c r="J207" s="4"/>
      <c r="K207" s="4"/>
      <c r="L207" s="4"/>
      <c r="M207" s="4"/>
    </row>
    <row r="208" spans="1:13" x14ac:dyDescent="0.2">
      <c r="A208" s="4"/>
      <c r="B208" s="4"/>
      <c r="C208" s="4"/>
      <c r="D208" s="4"/>
      <c r="E208" s="4"/>
      <c r="F208" s="4"/>
      <c r="G208" s="4"/>
      <c r="H208" s="4"/>
      <c r="I208" s="4"/>
      <c r="J208" s="4"/>
      <c r="K208" s="4"/>
      <c r="L208" s="4"/>
      <c r="M208" s="4"/>
    </row>
    <row r="209" spans="1:13" x14ac:dyDescent="0.2">
      <c r="A209" s="4"/>
      <c r="B209" s="4"/>
      <c r="C209" s="4"/>
      <c r="D209" s="4"/>
      <c r="E209" s="4"/>
      <c r="F209" s="4"/>
      <c r="G209" s="4"/>
      <c r="H209" s="4"/>
      <c r="I209" s="4"/>
      <c r="J209" s="4"/>
      <c r="K209" s="4"/>
      <c r="L209" s="4"/>
      <c r="M209" s="4"/>
    </row>
    <row r="210" spans="1:13" x14ac:dyDescent="0.2">
      <c r="A210" s="4"/>
      <c r="B210" s="4"/>
      <c r="C210" s="4"/>
      <c r="D210" s="4"/>
      <c r="E210" s="4"/>
      <c r="F210" s="4"/>
      <c r="G210" s="4"/>
      <c r="H210" s="4"/>
      <c r="I210" s="4"/>
      <c r="J210" s="4"/>
      <c r="K210" s="4"/>
      <c r="L210" s="4"/>
      <c r="M210" s="4"/>
    </row>
    <row r="211" spans="1:13" x14ac:dyDescent="0.2">
      <c r="A211" s="4"/>
      <c r="B211" s="4"/>
      <c r="C211" s="4"/>
      <c r="D211" s="4"/>
      <c r="E211" s="4"/>
      <c r="F211" s="4"/>
      <c r="G211" s="4"/>
      <c r="H211" s="4"/>
      <c r="I211" s="4"/>
      <c r="J211" s="4"/>
      <c r="K211" s="4"/>
      <c r="L211" s="4"/>
      <c r="M211" s="4"/>
    </row>
    <row r="212" spans="1:13" x14ac:dyDescent="0.2">
      <c r="A212" s="4"/>
      <c r="B212" s="4"/>
      <c r="C212" s="4"/>
      <c r="D212" s="4"/>
      <c r="E212" s="4"/>
      <c r="F212" s="4"/>
      <c r="G212" s="4"/>
      <c r="H212" s="4"/>
      <c r="I212" s="4"/>
      <c r="J212" s="4"/>
      <c r="K212" s="4"/>
      <c r="L212" s="4"/>
      <c r="M212" s="4"/>
    </row>
    <row r="213" spans="1:13" x14ac:dyDescent="0.2">
      <c r="A213" s="4"/>
      <c r="B213" s="4"/>
      <c r="C213" s="4"/>
      <c r="D213" s="4"/>
      <c r="E213" s="4"/>
      <c r="F213" s="4"/>
      <c r="G213" s="4"/>
      <c r="H213" s="4"/>
      <c r="I213" s="4"/>
      <c r="J213" s="4"/>
      <c r="K213" s="4"/>
      <c r="L213" s="4"/>
      <c r="M213" s="4"/>
    </row>
    <row r="214" spans="1:13" x14ac:dyDescent="0.2">
      <c r="A214" s="4"/>
      <c r="B214" s="4"/>
      <c r="C214" s="4"/>
      <c r="D214" s="4"/>
      <c r="E214" s="4"/>
      <c r="F214" s="4"/>
      <c r="G214" s="4"/>
      <c r="H214" s="4"/>
      <c r="I214" s="4"/>
      <c r="J214" s="4"/>
      <c r="K214" s="4"/>
      <c r="L214" s="4"/>
      <c r="M214" s="4"/>
    </row>
    <row r="215" spans="1:13" x14ac:dyDescent="0.2">
      <c r="A215" s="4"/>
      <c r="B215" s="4"/>
      <c r="C215" s="4"/>
      <c r="D215" s="4"/>
      <c r="E215" s="4"/>
      <c r="F215" s="4"/>
      <c r="G215" s="4"/>
      <c r="H215" s="4"/>
      <c r="I215" s="4"/>
      <c r="J215" s="4"/>
      <c r="K215" s="4"/>
      <c r="L215" s="4"/>
      <c r="M215" s="4"/>
    </row>
    <row r="216" spans="1:13" x14ac:dyDescent="0.2">
      <c r="A216" s="4"/>
      <c r="B216" s="4"/>
      <c r="C216" s="4"/>
      <c r="D216" s="4"/>
      <c r="E216" s="4"/>
      <c r="F216" s="4"/>
      <c r="G216" s="4"/>
      <c r="H216" s="4"/>
      <c r="I216" s="4"/>
      <c r="J216" s="4"/>
      <c r="K216" s="4"/>
      <c r="L216" s="4"/>
      <c r="M216" s="4"/>
    </row>
    <row r="217" spans="1:13" x14ac:dyDescent="0.2">
      <c r="A217" s="4"/>
      <c r="B217" s="4"/>
      <c r="C217" s="4"/>
      <c r="D217" s="4"/>
      <c r="E217" s="4"/>
      <c r="F217" s="4"/>
      <c r="G217" s="4"/>
      <c r="H217" s="4"/>
      <c r="I217" s="4"/>
      <c r="J217" s="4"/>
      <c r="K217" s="4"/>
      <c r="L217" s="4"/>
      <c r="M217" s="4"/>
    </row>
    <row r="218" spans="1:13" x14ac:dyDescent="0.2">
      <c r="A218" s="4"/>
      <c r="B218" s="4"/>
      <c r="C218" s="4"/>
      <c r="D218" s="4"/>
      <c r="E218" s="4"/>
      <c r="F218" s="4"/>
      <c r="G218" s="4"/>
      <c r="H218" s="4"/>
      <c r="I218" s="4"/>
      <c r="J218" s="4"/>
      <c r="K218" s="4"/>
      <c r="L218" s="4"/>
      <c r="M218" s="4"/>
    </row>
    <row r="219" spans="1:13" x14ac:dyDescent="0.2">
      <c r="A219" s="4"/>
      <c r="B219" s="4"/>
      <c r="C219" s="4"/>
      <c r="D219" s="4"/>
      <c r="E219" s="4"/>
      <c r="F219" s="4"/>
      <c r="G219" s="4"/>
      <c r="H219" s="4"/>
      <c r="I219" s="4"/>
      <c r="J219" s="4"/>
      <c r="K219" s="4"/>
      <c r="L219" s="4"/>
      <c r="M219" s="4"/>
    </row>
    <row r="220" spans="1:13" x14ac:dyDescent="0.2">
      <c r="A220" s="4"/>
      <c r="B220" s="4"/>
      <c r="C220" s="4"/>
      <c r="D220" s="4"/>
      <c r="E220" s="4"/>
      <c r="F220" s="4"/>
      <c r="G220" s="4"/>
      <c r="H220" s="4"/>
      <c r="I220" s="4"/>
      <c r="J220" s="4"/>
      <c r="K220" s="4"/>
      <c r="L220" s="4"/>
      <c r="M220" s="4"/>
    </row>
    <row r="221" spans="1:13" x14ac:dyDescent="0.2">
      <c r="A221" s="4"/>
      <c r="B221" s="4"/>
      <c r="C221" s="4"/>
      <c r="D221" s="4"/>
      <c r="E221" s="4"/>
      <c r="F221" s="4"/>
      <c r="G221" s="4"/>
      <c r="H221" s="4"/>
      <c r="I221" s="4"/>
      <c r="J221" s="4"/>
      <c r="K221" s="4"/>
      <c r="L221" s="4"/>
      <c r="M221" s="4"/>
    </row>
    <row r="222" spans="1:13" x14ac:dyDescent="0.2">
      <c r="A222" s="4"/>
      <c r="B222" s="4"/>
      <c r="C222" s="4"/>
      <c r="D222" s="4"/>
      <c r="E222" s="4"/>
      <c r="F222" s="4"/>
      <c r="G222" s="4"/>
      <c r="H222" s="4"/>
      <c r="I222" s="4"/>
      <c r="J222" s="4"/>
      <c r="K222" s="4"/>
      <c r="L222" s="4"/>
      <c r="M222" s="4"/>
    </row>
    <row r="223" spans="1:13" x14ac:dyDescent="0.2">
      <c r="A223" s="4"/>
      <c r="B223" s="4"/>
      <c r="C223" s="4"/>
      <c r="D223" s="4"/>
      <c r="E223" s="4"/>
      <c r="F223" s="4"/>
      <c r="G223" s="4"/>
      <c r="H223" s="4"/>
      <c r="I223" s="4"/>
      <c r="J223" s="4"/>
      <c r="K223" s="4"/>
      <c r="L223" s="4"/>
      <c r="M223" s="4"/>
    </row>
    <row r="224" spans="1:13" x14ac:dyDescent="0.2">
      <c r="A224" s="4"/>
      <c r="B224" s="4"/>
      <c r="C224" s="4"/>
      <c r="D224" s="4"/>
      <c r="E224" s="4"/>
      <c r="F224" s="4"/>
      <c r="G224" s="4"/>
      <c r="H224" s="4"/>
      <c r="I224" s="4"/>
      <c r="J224" s="4"/>
      <c r="K224" s="4"/>
      <c r="L224" s="4"/>
      <c r="M224" s="4"/>
    </row>
    <row r="225" spans="1:13" x14ac:dyDescent="0.2">
      <c r="A225" s="4"/>
      <c r="B225" s="4"/>
      <c r="C225" s="4"/>
      <c r="D225" s="4"/>
      <c r="E225" s="4"/>
      <c r="F225" s="4"/>
      <c r="G225" s="4"/>
      <c r="H225" s="4"/>
      <c r="I225" s="4"/>
      <c r="J225" s="4"/>
      <c r="K225" s="4"/>
      <c r="L225" s="4"/>
      <c r="M225" s="4"/>
    </row>
    <row r="226" spans="1:13" x14ac:dyDescent="0.2">
      <c r="A226" s="4"/>
      <c r="B226" s="4"/>
      <c r="C226" s="4"/>
      <c r="D226" s="4"/>
      <c r="E226" s="4"/>
      <c r="F226" s="4"/>
      <c r="G226" s="4"/>
      <c r="H226" s="4"/>
      <c r="I226" s="4"/>
      <c r="J226" s="4"/>
      <c r="K226" s="4"/>
      <c r="L226" s="4"/>
      <c r="M226" s="4"/>
    </row>
    <row r="227" spans="1:13" x14ac:dyDescent="0.2">
      <c r="A227" s="4"/>
      <c r="B227" s="4"/>
      <c r="C227" s="4"/>
      <c r="D227" s="4"/>
      <c r="E227" s="4"/>
      <c r="F227" s="4"/>
      <c r="G227" s="4"/>
      <c r="H227" s="4"/>
      <c r="I227" s="4"/>
      <c r="J227" s="4"/>
      <c r="K227" s="4"/>
      <c r="L227" s="4"/>
      <c r="M227" s="4"/>
    </row>
    <row r="228" spans="1:13" x14ac:dyDescent="0.2">
      <c r="A228" s="4"/>
      <c r="B228" s="4"/>
      <c r="C228" s="4"/>
      <c r="D228" s="4"/>
      <c r="E228" s="4"/>
      <c r="F228" s="4"/>
      <c r="G228" s="4"/>
      <c r="H228" s="4"/>
      <c r="I228" s="4"/>
      <c r="J228" s="4"/>
      <c r="K228" s="4"/>
      <c r="L228" s="4"/>
      <c r="M228" s="4"/>
    </row>
    <row r="229" spans="1:13" x14ac:dyDescent="0.2">
      <c r="A229" s="4"/>
      <c r="B229" s="4"/>
      <c r="C229" s="4"/>
      <c r="D229" s="4"/>
      <c r="E229" s="4"/>
      <c r="F229" s="4"/>
      <c r="G229" s="4"/>
      <c r="H229" s="4"/>
      <c r="I229" s="4"/>
      <c r="J229" s="4"/>
      <c r="K229" s="4"/>
      <c r="L229" s="4"/>
      <c r="M229" s="4"/>
    </row>
    <row r="230" spans="1:13" x14ac:dyDescent="0.2">
      <c r="A230" s="4"/>
      <c r="B230" s="4"/>
      <c r="C230" s="4"/>
      <c r="D230" s="4"/>
      <c r="E230" s="4"/>
      <c r="F230" s="4"/>
      <c r="G230" s="4"/>
      <c r="H230" s="4"/>
      <c r="I230" s="4"/>
      <c r="J230" s="4"/>
      <c r="K230" s="4"/>
      <c r="L230" s="4"/>
      <c r="M230" s="4"/>
    </row>
    <row r="231" spans="1:13" x14ac:dyDescent="0.2">
      <c r="A231" s="4"/>
      <c r="B231" s="4"/>
      <c r="C231" s="4"/>
      <c r="D231" s="4"/>
      <c r="E231" s="4"/>
      <c r="F231" s="4"/>
      <c r="G231" s="4"/>
      <c r="H231" s="4"/>
      <c r="I231" s="4"/>
      <c r="J231" s="4"/>
      <c r="K231" s="4"/>
      <c r="L231" s="4"/>
      <c r="M231" s="4"/>
    </row>
    <row r="232" spans="1:13" x14ac:dyDescent="0.2">
      <c r="A232" s="4"/>
      <c r="B232" s="4"/>
      <c r="C232" s="4"/>
      <c r="D232" s="4"/>
      <c r="E232" s="4"/>
      <c r="F232" s="4"/>
      <c r="G232" s="4"/>
      <c r="H232" s="4"/>
      <c r="I232" s="4"/>
      <c r="J232" s="4"/>
      <c r="K232" s="4"/>
      <c r="L232" s="4"/>
      <c r="M232" s="4"/>
    </row>
    <row r="233" spans="1:13" x14ac:dyDescent="0.2">
      <c r="A233" s="4"/>
      <c r="B233" s="4"/>
      <c r="C233" s="4"/>
      <c r="D233" s="4"/>
      <c r="E233" s="4"/>
      <c r="F233" s="4"/>
      <c r="G233" s="4"/>
      <c r="H233" s="4"/>
      <c r="I233" s="4"/>
      <c r="J233" s="4"/>
      <c r="K233" s="4"/>
      <c r="L233" s="4"/>
      <c r="M233" s="4"/>
    </row>
    <row r="234" spans="1:13" x14ac:dyDescent="0.2">
      <c r="A234" s="4"/>
      <c r="B234" s="4"/>
      <c r="C234" s="4"/>
      <c r="D234" s="4"/>
      <c r="E234" s="4"/>
      <c r="F234" s="4"/>
      <c r="G234" s="4"/>
      <c r="H234" s="4"/>
      <c r="I234" s="4"/>
      <c r="J234" s="4"/>
      <c r="K234" s="4"/>
      <c r="L234" s="4"/>
      <c r="M234" s="4"/>
    </row>
    <row r="235" spans="1:13" x14ac:dyDescent="0.2">
      <c r="A235" s="4"/>
      <c r="B235" s="4"/>
      <c r="C235" s="4"/>
      <c r="D235" s="4"/>
      <c r="E235" s="4"/>
      <c r="F235" s="4"/>
      <c r="G235" s="4"/>
      <c r="H235" s="4"/>
      <c r="I235" s="4"/>
      <c r="J235" s="4"/>
      <c r="K235" s="4"/>
      <c r="L235" s="4"/>
      <c r="M235" s="4"/>
    </row>
    <row r="236" spans="1:13" x14ac:dyDescent="0.2">
      <c r="A236" s="4"/>
      <c r="B236" s="4"/>
      <c r="C236" s="4"/>
      <c r="D236" s="4"/>
      <c r="E236" s="4"/>
      <c r="F236" s="4"/>
      <c r="G236" s="4"/>
      <c r="H236" s="4"/>
      <c r="I236" s="4"/>
      <c r="J236" s="4"/>
      <c r="K236" s="4"/>
      <c r="L236" s="4"/>
      <c r="M236" s="4"/>
    </row>
    <row r="237" spans="1:13" x14ac:dyDescent="0.2">
      <c r="A237" s="4"/>
      <c r="B237" s="4"/>
      <c r="C237" s="4"/>
      <c r="D237" s="4"/>
      <c r="E237" s="4"/>
      <c r="F237" s="4"/>
      <c r="G237" s="4"/>
      <c r="H237" s="4"/>
      <c r="I237" s="4"/>
      <c r="J237" s="4"/>
      <c r="K237" s="4"/>
      <c r="L237" s="4"/>
      <c r="M237" s="4"/>
    </row>
    <row r="238" spans="1:13" x14ac:dyDescent="0.2">
      <c r="A238" s="4"/>
      <c r="B238" s="4"/>
      <c r="C238" s="4"/>
      <c r="D238" s="4"/>
      <c r="E238" s="4"/>
      <c r="F238" s="4"/>
      <c r="G238" s="4"/>
      <c r="H238" s="4"/>
      <c r="I238" s="4"/>
      <c r="J238" s="4"/>
      <c r="K238" s="4"/>
      <c r="L238" s="4"/>
      <c r="M238" s="4"/>
    </row>
    <row r="239" spans="1:13" x14ac:dyDescent="0.2">
      <c r="A239" s="4"/>
      <c r="B239" s="4"/>
      <c r="C239" s="4"/>
      <c r="D239" s="4"/>
      <c r="E239" s="4"/>
      <c r="F239" s="4"/>
      <c r="G239" s="4"/>
      <c r="H239" s="4"/>
      <c r="I239" s="4"/>
      <c r="J239" s="4"/>
      <c r="K239" s="4"/>
      <c r="L239" s="4"/>
      <c r="M239" s="4"/>
    </row>
    <row r="240" spans="1:13" x14ac:dyDescent="0.2">
      <c r="A240" s="4"/>
      <c r="B240" s="4"/>
      <c r="C240" s="4"/>
      <c r="D240" s="4"/>
      <c r="E240" s="4"/>
      <c r="F240" s="4"/>
      <c r="G240" s="4"/>
      <c r="H240" s="4"/>
      <c r="I240" s="4"/>
      <c r="J240" s="4"/>
      <c r="K240" s="4"/>
      <c r="L240" s="4"/>
      <c r="M240" s="4"/>
    </row>
    <row r="241" spans="1:13" x14ac:dyDescent="0.2">
      <c r="A241" s="4"/>
      <c r="B241" s="4"/>
      <c r="C241" s="4"/>
      <c r="D241" s="4"/>
      <c r="E241" s="4"/>
      <c r="F241" s="4"/>
      <c r="G241" s="4"/>
      <c r="H241" s="4"/>
      <c r="I241" s="4"/>
      <c r="J241" s="4"/>
      <c r="K241" s="4"/>
      <c r="L241" s="4"/>
      <c r="M241" s="4"/>
    </row>
    <row r="242" spans="1:13" x14ac:dyDescent="0.2">
      <c r="A242" s="4"/>
      <c r="B242" s="4"/>
      <c r="C242" s="4"/>
      <c r="D242" s="4"/>
      <c r="E242" s="4"/>
      <c r="F242" s="4"/>
      <c r="G242" s="4"/>
      <c r="H242" s="4"/>
      <c r="I242" s="4"/>
      <c r="J242" s="4"/>
      <c r="K242" s="4"/>
      <c r="L242" s="4"/>
      <c r="M242" s="4"/>
    </row>
    <row r="243" spans="1:13" x14ac:dyDescent="0.2">
      <c r="A243" s="4"/>
      <c r="B243" s="4"/>
      <c r="C243" s="4"/>
      <c r="D243" s="4"/>
      <c r="E243" s="4"/>
      <c r="F243" s="4"/>
      <c r="G243" s="4"/>
      <c r="H243" s="4"/>
      <c r="I243" s="4"/>
      <c r="J243" s="4"/>
      <c r="K243" s="4"/>
      <c r="L243" s="4"/>
      <c r="M243" s="4"/>
    </row>
    <row r="244" spans="1:13" x14ac:dyDescent="0.2">
      <c r="A244" s="4"/>
      <c r="B244" s="4"/>
      <c r="C244" s="4"/>
      <c r="D244" s="4"/>
      <c r="E244" s="4"/>
      <c r="F244" s="4"/>
      <c r="G244" s="4"/>
      <c r="H244" s="4"/>
      <c r="I244" s="4"/>
      <c r="J244" s="4"/>
      <c r="K244" s="4"/>
      <c r="L244" s="4"/>
      <c r="M244" s="4"/>
    </row>
    <row r="245" spans="1:13" x14ac:dyDescent="0.2">
      <c r="A245" s="4"/>
      <c r="B245" s="4"/>
      <c r="C245" s="4"/>
      <c r="D245" s="4"/>
      <c r="E245" s="4"/>
      <c r="F245" s="4"/>
      <c r="G245" s="4"/>
      <c r="H245" s="4"/>
      <c r="I245" s="4"/>
      <c r="J245" s="4"/>
      <c r="K245" s="4"/>
      <c r="L245" s="4"/>
      <c r="M245" s="4"/>
    </row>
    <row r="246" spans="1:13" x14ac:dyDescent="0.2">
      <c r="A246" s="4"/>
      <c r="B246" s="4"/>
      <c r="C246" s="4"/>
      <c r="D246" s="4"/>
      <c r="E246" s="4"/>
      <c r="F246" s="4"/>
      <c r="G246" s="4"/>
      <c r="H246" s="4"/>
      <c r="I246" s="4"/>
      <c r="J246" s="4"/>
      <c r="K246" s="4"/>
      <c r="L246" s="4"/>
      <c r="M246" s="4"/>
    </row>
    <row r="247" spans="1:13" x14ac:dyDescent="0.2">
      <c r="A247" s="4"/>
      <c r="B247" s="4"/>
      <c r="C247" s="4"/>
      <c r="D247" s="4"/>
      <c r="E247" s="4"/>
      <c r="F247" s="4"/>
      <c r="G247" s="4"/>
      <c r="H247" s="4"/>
      <c r="I247" s="4"/>
      <c r="J247" s="4"/>
      <c r="K247" s="4"/>
      <c r="L247" s="4"/>
      <c r="M247" s="4"/>
    </row>
    <row r="248" spans="1:13" x14ac:dyDescent="0.2">
      <c r="A248" s="4"/>
      <c r="B248" s="4"/>
      <c r="C248" s="4"/>
      <c r="D248" s="4"/>
      <c r="E248" s="4"/>
      <c r="F248" s="4"/>
      <c r="G248" s="4"/>
      <c r="H248" s="4"/>
      <c r="I248" s="4"/>
      <c r="J248" s="4"/>
      <c r="K248" s="4"/>
      <c r="L248" s="4"/>
      <c r="M248" s="4"/>
    </row>
    <row r="249" spans="1:13" x14ac:dyDescent="0.2">
      <c r="A249" s="4"/>
      <c r="B249" s="4"/>
      <c r="C249" s="4"/>
      <c r="D249" s="4"/>
      <c r="E249" s="4"/>
      <c r="F249" s="4"/>
      <c r="G249" s="4"/>
      <c r="H249" s="4"/>
      <c r="I249" s="4"/>
      <c r="J249" s="4"/>
      <c r="K249" s="4"/>
      <c r="L249" s="4"/>
      <c r="M249" s="4"/>
    </row>
    <row r="250" spans="1:13" x14ac:dyDescent="0.2">
      <c r="A250" s="4"/>
      <c r="B250" s="4"/>
      <c r="C250" s="4"/>
      <c r="D250" s="4"/>
      <c r="E250" s="4"/>
      <c r="F250" s="4"/>
      <c r="G250" s="4"/>
      <c r="H250" s="4"/>
      <c r="I250" s="4"/>
      <c r="J250" s="4"/>
      <c r="K250" s="4"/>
      <c r="L250" s="4"/>
      <c r="M250" s="4"/>
    </row>
    <row r="251" spans="1:13" x14ac:dyDescent="0.2">
      <c r="A251" s="4"/>
      <c r="B251" s="4"/>
      <c r="C251" s="4"/>
      <c r="D251" s="4"/>
      <c r="E251" s="4"/>
      <c r="F251" s="4"/>
      <c r="G251" s="4"/>
      <c r="H251" s="4"/>
      <c r="I251" s="4"/>
      <c r="J251" s="4"/>
      <c r="K251" s="4"/>
      <c r="L251" s="4"/>
      <c r="M251" s="4"/>
    </row>
    <row r="252" spans="1:13" x14ac:dyDescent="0.2">
      <c r="A252" s="4"/>
      <c r="B252" s="4"/>
      <c r="C252" s="4"/>
      <c r="D252" s="4"/>
      <c r="E252" s="4"/>
      <c r="F252" s="4"/>
      <c r="G252" s="4"/>
      <c r="H252" s="4"/>
      <c r="I252" s="4"/>
      <c r="J252" s="4"/>
      <c r="K252" s="4"/>
      <c r="L252" s="4"/>
      <c r="M252" s="4"/>
    </row>
    <row r="253" spans="1:13" x14ac:dyDescent="0.2">
      <c r="A253" s="4"/>
      <c r="B253" s="4"/>
      <c r="C253" s="4"/>
      <c r="D253" s="4"/>
      <c r="E253" s="4"/>
      <c r="F253" s="4"/>
      <c r="G253" s="4"/>
      <c r="H253" s="4"/>
      <c r="I253" s="4"/>
      <c r="J253" s="4"/>
      <c r="K253" s="4"/>
      <c r="L253" s="4"/>
      <c r="M253" s="4"/>
    </row>
    <row r="254" spans="1:13" x14ac:dyDescent="0.2">
      <c r="A254" s="4"/>
      <c r="B254" s="4"/>
      <c r="C254" s="4"/>
      <c r="D254" s="4"/>
      <c r="E254" s="4"/>
      <c r="F254" s="4"/>
      <c r="G254" s="4"/>
      <c r="H254" s="4"/>
      <c r="I254" s="4"/>
      <c r="J254" s="4"/>
      <c r="K254" s="4"/>
      <c r="L254" s="4"/>
      <c r="M254" s="4"/>
    </row>
    <row r="255" spans="1:13" x14ac:dyDescent="0.2">
      <c r="A255" s="4"/>
      <c r="B255" s="4"/>
      <c r="C255" s="4"/>
      <c r="D255" s="4"/>
      <c r="E255" s="4"/>
      <c r="F255" s="4"/>
      <c r="G255" s="4"/>
      <c r="H255" s="4"/>
      <c r="I255" s="4"/>
      <c r="J255" s="4"/>
      <c r="K255" s="4"/>
      <c r="L255" s="4"/>
      <c r="M255" s="4"/>
    </row>
    <row r="256" spans="1:13" x14ac:dyDescent="0.2">
      <c r="A256" s="4"/>
      <c r="B256" s="4"/>
      <c r="C256" s="4"/>
      <c r="D256" s="4"/>
      <c r="E256" s="4"/>
      <c r="F256" s="4"/>
      <c r="G256" s="4"/>
      <c r="H256" s="4"/>
      <c r="I256" s="4"/>
      <c r="J256" s="4"/>
      <c r="K256" s="4"/>
      <c r="L256" s="4"/>
      <c r="M256" s="4"/>
    </row>
    <row r="257" spans="1:13" x14ac:dyDescent="0.2">
      <c r="A257" s="4"/>
      <c r="B257" s="4"/>
      <c r="C257" s="4"/>
      <c r="D257" s="4"/>
      <c r="E257" s="4"/>
      <c r="F257" s="4"/>
      <c r="G257" s="4"/>
      <c r="H257" s="4"/>
      <c r="I257" s="4"/>
      <c r="J257" s="4"/>
      <c r="K257" s="4"/>
      <c r="L257" s="4"/>
      <c r="M257" s="4"/>
    </row>
    <row r="258" spans="1:13" x14ac:dyDescent="0.2">
      <c r="A258" s="4"/>
      <c r="B258" s="4"/>
      <c r="C258" s="4"/>
      <c r="D258" s="4"/>
      <c r="E258" s="4"/>
      <c r="F258" s="4"/>
      <c r="G258" s="4"/>
      <c r="H258" s="4"/>
      <c r="I258" s="4"/>
      <c r="J258" s="4"/>
      <c r="K258" s="4"/>
      <c r="L258" s="4"/>
      <c r="M258" s="4"/>
    </row>
    <row r="259" spans="1:13" x14ac:dyDescent="0.2">
      <c r="A259" s="4"/>
      <c r="B259" s="4"/>
      <c r="C259" s="4"/>
      <c r="D259" s="4"/>
      <c r="E259" s="4"/>
      <c r="F259" s="4"/>
      <c r="G259" s="4"/>
      <c r="H259" s="4"/>
      <c r="I259" s="4"/>
      <c r="J259" s="4"/>
      <c r="K259" s="4"/>
      <c r="L259" s="4"/>
      <c r="M259" s="4"/>
    </row>
    <row r="260" spans="1:13" x14ac:dyDescent="0.2">
      <c r="A260" s="4"/>
      <c r="B260" s="4"/>
      <c r="C260" s="4"/>
      <c r="D260" s="4"/>
      <c r="E260" s="4"/>
      <c r="F260" s="4"/>
      <c r="G260" s="4"/>
      <c r="H260" s="4"/>
      <c r="I260" s="4"/>
      <c r="J260" s="4"/>
      <c r="K260" s="4"/>
      <c r="L260" s="4"/>
      <c r="M260" s="4"/>
    </row>
    <row r="261" spans="1:13" x14ac:dyDescent="0.2">
      <c r="A261" s="4"/>
      <c r="B261" s="4"/>
      <c r="C261" s="4"/>
      <c r="D261" s="4"/>
      <c r="E261" s="4"/>
      <c r="F261" s="4"/>
      <c r="G261" s="4"/>
      <c r="H261" s="4"/>
      <c r="I261" s="4"/>
      <c r="J261" s="4"/>
      <c r="K261" s="4"/>
      <c r="L261" s="4"/>
      <c r="M261" s="4"/>
    </row>
    <row r="262" spans="1:13" x14ac:dyDescent="0.2">
      <c r="A262" s="4"/>
      <c r="B262" s="4"/>
      <c r="C262" s="4"/>
      <c r="D262" s="4"/>
      <c r="E262" s="4"/>
      <c r="F262" s="4"/>
      <c r="G262" s="4"/>
      <c r="H262" s="4"/>
      <c r="I262" s="4"/>
      <c r="J262" s="4"/>
      <c r="K262" s="4"/>
      <c r="L262" s="4"/>
      <c r="M262" s="4"/>
    </row>
    <row r="263" spans="1:13" x14ac:dyDescent="0.2">
      <c r="A263" s="4"/>
      <c r="B263" s="4"/>
      <c r="C263" s="4"/>
      <c r="D263" s="4"/>
      <c r="E263" s="4"/>
      <c r="F263" s="4"/>
      <c r="G263" s="4"/>
      <c r="H263" s="4"/>
      <c r="I263" s="4"/>
      <c r="J263" s="4"/>
      <c r="K263" s="4"/>
      <c r="L263" s="4"/>
      <c r="M263" s="4"/>
    </row>
    <row r="264" spans="1:13" x14ac:dyDescent="0.2">
      <c r="A264" s="4"/>
      <c r="B264" s="4"/>
      <c r="C264" s="4"/>
      <c r="D264" s="4"/>
      <c r="E264" s="4"/>
      <c r="F264" s="4"/>
      <c r="G264" s="4"/>
      <c r="H264" s="4"/>
      <c r="I264" s="4"/>
      <c r="J264" s="4"/>
      <c r="K264" s="4"/>
      <c r="L264" s="4"/>
      <c r="M264" s="4"/>
    </row>
    <row r="265" spans="1:13" x14ac:dyDescent="0.2">
      <c r="A265" s="4"/>
      <c r="B265" s="4"/>
      <c r="C265" s="4"/>
      <c r="D265" s="4"/>
      <c r="E265" s="4"/>
      <c r="F265" s="4"/>
      <c r="G265" s="4"/>
      <c r="H265" s="4"/>
      <c r="I265" s="4"/>
      <c r="J265" s="4"/>
      <c r="K265" s="4"/>
      <c r="L265" s="4"/>
      <c r="M265" s="4"/>
    </row>
    <row r="266" spans="1:13" x14ac:dyDescent="0.2">
      <c r="A266" s="4"/>
      <c r="B266" s="4"/>
      <c r="C266" s="4"/>
      <c r="D266" s="4"/>
      <c r="E266" s="4"/>
      <c r="F266" s="4"/>
      <c r="G266" s="4"/>
      <c r="H266" s="4"/>
      <c r="I266" s="4"/>
      <c r="J266" s="4"/>
      <c r="K266" s="4"/>
      <c r="L266" s="4"/>
      <c r="M266" s="4"/>
    </row>
    <row r="267" spans="1:13" x14ac:dyDescent="0.2">
      <c r="A267" s="4"/>
      <c r="B267" s="4"/>
      <c r="C267" s="4"/>
      <c r="D267" s="4"/>
      <c r="E267" s="4"/>
      <c r="F267" s="4"/>
      <c r="G267" s="4"/>
      <c r="H267" s="4"/>
      <c r="I267" s="4"/>
      <c r="J267" s="4"/>
      <c r="K267" s="4"/>
      <c r="L267" s="4"/>
      <c r="M267" s="4"/>
    </row>
    <row r="268" spans="1:13" x14ac:dyDescent="0.2">
      <c r="A268" s="4"/>
      <c r="B268" s="4"/>
      <c r="C268" s="4"/>
      <c r="D268" s="4"/>
      <c r="E268" s="4"/>
      <c r="F268" s="4"/>
      <c r="G268" s="4"/>
      <c r="H268" s="4"/>
      <c r="I268" s="4"/>
      <c r="J268" s="4"/>
      <c r="K268" s="4"/>
      <c r="L268" s="4"/>
      <c r="M268" s="4"/>
    </row>
    <row r="269" spans="1:13" x14ac:dyDescent="0.2">
      <c r="A269" s="4"/>
      <c r="B269" s="4"/>
      <c r="C269" s="4"/>
      <c r="D269" s="4"/>
      <c r="E269" s="4"/>
      <c r="F269" s="4"/>
      <c r="G269" s="4"/>
      <c r="H269" s="4"/>
      <c r="I269" s="4"/>
      <c r="J269" s="4"/>
      <c r="K269" s="4"/>
      <c r="L269" s="4"/>
      <c r="M269" s="4"/>
    </row>
    <row r="270" spans="1:13" x14ac:dyDescent="0.2">
      <c r="A270" s="4"/>
      <c r="B270" s="4"/>
      <c r="C270" s="4"/>
      <c r="D270" s="4"/>
      <c r="E270" s="4"/>
      <c r="F270" s="4"/>
      <c r="G270" s="4"/>
      <c r="H270" s="4"/>
      <c r="I270" s="4"/>
      <c r="J270" s="4"/>
      <c r="K270" s="4"/>
      <c r="L270" s="4"/>
      <c r="M270" s="4"/>
    </row>
    <row r="271" spans="1:13" x14ac:dyDescent="0.2">
      <c r="A271" s="4"/>
      <c r="B271" s="4"/>
      <c r="C271" s="4"/>
      <c r="D271" s="4"/>
      <c r="E271" s="4"/>
      <c r="F271" s="4"/>
      <c r="G271" s="4"/>
      <c r="H271" s="4"/>
      <c r="I271" s="4"/>
      <c r="J271" s="4"/>
      <c r="K271" s="4"/>
      <c r="L271" s="4"/>
      <c r="M271" s="4"/>
    </row>
    <row r="272" spans="1:13" x14ac:dyDescent="0.2">
      <c r="A272" s="4"/>
      <c r="B272" s="4"/>
      <c r="C272" s="4"/>
      <c r="D272" s="4"/>
      <c r="E272" s="4"/>
      <c r="F272" s="4"/>
      <c r="G272" s="4"/>
      <c r="H272" s="4"/>
      <c r="I272" s="4"/>
      <c r="J272" s="4"/>
      <c r="K272" s="4"/>
      <c r="L272" s="4"/>
      <c r="M272" s="4"/>
    </row>
    <row r="273" spans="1:13" x14ac:dyDescent="0.2">
      <c r="A273" s="4"/>
      <c r="B273" s="4"/>
      <c r="C273" s="4"/>
      <c r="D273" s="4"/>
      <c r="E273" s="4"/>
      <c r="F273" s="4"/>
      <c r="G273" s="4"/>
      <c r="H273" s="4"/>
      <c r="I273" s="4"/>
      <c r="J273" s="4"/>
      <c r="K273" s="4"/>
      <c r="L273" s="4"/>
      <c r="M273" s="4"/>
    </row>
    <row r="274" spans="1:13" x14ac:dyDescent="0.2">
      <c r="A274" s="4"/>
      <c r="B274" s="4"/>
      <c r="C274" s="4"/>
      <c r="D274" s="4"/>
      <c r="E274" s="4"/>
      <c r="F274" s="4"/>
      <c r="G274" s="4"/>
      <c r="H274" s="4"/>
      <c r="I274" s="4"/>
      <c r="J274" s="4"/>
      <c r="K274" s="4"/>
      <c r="L274" s="4"/>
      <c r="M274" s="4"/>
    </row>
    <row r="275" spans="1:13" x14ac:dyDescent="0.2">
      <c r="A275" s="4"/>
      <c r="B275" s="4"/>
      <c r="C275" s="4"/>
      <c r="D275" s="4"/>
      <c r="E275" s="4"/>
      <c r="F275" s="4"/>
      <c r="G275" s="4"/>
      <c r="H275" s="4"/>
      <c r="I275" s="4"/>
      <c r="J275" s="4"/>
      <c r="K275" s="4"/>
      <c r="L275" s="4"/>
      <c r="M275" s="4"/>
    </row>
    <row r="276" spans="1:13" x14ac:dyDescent="0.2">
      <c r="A276" s="4"/>
      <c r="B276" s="4"/>
      <c r="C276" s="4"/>
      <c r="D276" s="4"/>
      <c r="E276" s="4"/>
      <c r="F276" s="4"/>
      <c r="G276" s="4"/>
      <c r="H276" s="4"/>
      <c r="I276" s="4"/>
      <c r="J276" s="4"/>
      <c r="K276" s="4"/>
      <c r="L276" s="4"/>
      <c r="M276" s="4"/>
    </row>
    <row r="277" spans="1:13" x14ac:dyDescent="0.2">
      <c r="A277" s="4"/>
      <c r="B277" s="4"/>
      <c r="C277" s="4"/>
      <c r="D277" s="4"/>
      <c r="E277" s="4"/>
      <c r="F277" s="4"/>
      <c r="G277" s="4"/>
      <c r="H277" s="4"/>
      <c r="I277" s="4"/>
      <c r="J277" s="4"/>
      <c r="K277" s="4"/>
      <c r="L277" s="4"/>
      <c r="M277" s="4"/>
    </row>
    <row r="278" spans="1:13" x14ac:dyDescent="0.2">
      <c r="A278" s="4"/>
      <c r="B278" s="4"/>
      <c r="C278" s="4"/>
      <c r="D278" s="4"/>
      <c r="E278" s="4"/>
      <c r="F278" s="4"/>
      <c r="G278" s="4"/>
      <c r="H278" s="4"/>
      <c r="I278" s="4"/>
      <c r="J278" s="4"/>
      <c r="K278" s="4"/>
      <c r="L278" s="4"/>
      <c r="M278" s="4"/>
    </row>
    <row r="279" spans="1:13" x14ac:dyDescent="0.2">
      <c r="A279" s="4"/>
      <c r="B279" s="4"/>
      <c r="C279" s="4"/>
      <c r="D279" s="4"/>
      <c r="E279" s="4"/>
      <c r="F279" s="4"/>
      <c r="G279" s="4"/>
      <c r="H279" s="4"/>
      <c r="I279" s="4"/>
      <c r="J279" s="4"/>
      <c r="K279" s="4"/>
      <c r="L279" s="4"/>
      <c r="M279" s="4"/>
    </row>
    <row r="280" spans="1:13" x14ac:dyDescent="0.2">
      <c r="A280" s="4"/>
      <c r="B280" s="4"/>
      <c r="C280" s="4"/>
      <c r="D280" s="4"/>
      <c r="E280" s="4"/>
      <c r="F280" s="4"/>
      <c r="G280" s="4"/>
      <c r="H280" s="4"/>
      <c r="I280" s="4"/>
      <c r="J280" s="4"/>
      <c r="K280" s="4"/>
      <c r="L280" s="4"/>
      <c r="M280" s="4"/>
    </row>
    <row r="281" spans="1:13" x14ac:dyDescent="0.2">
      <c r="A281" s="4"/>
      <c r="B281" s="4"/>
      <c r="C281" s="4"/>
      <c r="D281" s="4"/>
      <c r="E281" s="4"/>
      <c r="F281" s="4"/>
      <c r="G281" s="4"/>
      <c r="H281" s="4"/>
      <c r="I281" s="4"/>
      <c r="J281" s="4"/>
      <c r="K281" s="4"/>
      <c r="L281" s="4"/>
      <c r="M281" s="4"/>
    </row>
    <row r="282" spans="1:13" x14ac:dyDescent="0.2">
      <c r="A282" s="4"/>
      <c r="B282" s="4"/>
      <c r="C282" s="4"/>
      <c r="D282" s="4"/>
      <c r="E282" s="4"/>
      <c r="F282" s="4"/>
      <c r="G282" s="4"/>
      <c r="H282" s="4"/>
      <c r="I282" s="4"/>
      <c r="J282" s="4"/>
      <c r="K282" s="4"/>
      <c r="L282" s="4"/>
      <c r="M282" s="4"/>
    </row>
    <row r="283" spans="1:13" x14ac:dyDescent="0.2">
      <c r="A283" s="4"/>
      <c r="B283" s="4"/>
      <c r="C283" s="4"/>
      <c r="D283" s="4"/>
      <c r="E283" s="4"/>
      <c r="F283" s="4"/>
      <c r="G283" s="4"/>
      <c r="H283" s="4"/>
      <c r="I283" s="4"/>
      <c r="J283" s="4"/>
      <c r="K283" s="4"/>
      <c r="L283" s="4"/>
      <c r="M283" s="4"/>
    </row>
    <row r="284" spans="1:13" x14ac:dyDescent="0.2">
      <c r="A284" s="4"/>
      <c r="B284" s="4"/>
      <c r="C284" s="4"/>
      <c r="D284" s="4"/>
      <c r="E284" s="4"/>
      <c r="F284" s="4"/>
      <c r="G284" s="4"/>
      <c r="H284" s="4"/>
      <c r="I284" s="4"/>
      <c r="J284" s="4"/>
      <c r="K284" s="4"/>
      <c r="L284" s="4"/>
      <c r="M284" s="4"/>
    </row>
    <row r="285" spans="1:13" x14ac:dyDescent="0.2">
      <c r="A285" s="4"/>
      <c r="B285" s="4"/>
      <c r="C285" s="4"/>
      <c r="D285" s="4"/>
      <c r="E285" s="4"/>
      <c r="F285" s="4"/>
      <c r="G285" s="4"/>
      <c r="H285" s="4"/>
      <c r="I285" s="4"/>
      <c r="J285" s="4"/>
      <c r="K285" s="4"/>
      <c r="L285" s="4"/>
      <c r="M285" s="4"/>
    </row>
    <row r="286" spans="1:13" x14ac:dyDescent="0.2">
      <c r="A286" s="4"/>
      <c r="B286" s="4"/>
      <c r="C286" s="4"/>
      <c r="D286" s="4"/>
      <c r="E286" s="4"/>
      <c r="F286" s="4"/>
      <c r="G286" s="4"/>
      <c r="H286" s="4"/>
      <c r="I286" s="4"/>
      <c r="J286" s="4"/>
      <c r="K286" s="4"/>
      <c r="L286" s="4"/>
      <c r="M286" s="4"/>
    </row>
    <row r="287" spans="1:13" x14ac:dyDescent="0.2">
      <c r="A287" s="4"/>
      <c r="B287" s="4"/>
      <c r="C287" s="4"/>
      <c r="D287" s="4"/>
      <c r="E287" s="4"/>
      <c r="F287" s="4"/>
      <c r="G287" s="4"/>
      <c r="H287" s="4"/>
      <c r="I287" s="4"/>
      <c r="J287" s="4"/>
      <c r="K287" s="4"/>
      <c r="L287" s="4"/>
      <c r="M287" s="4"/>
    </row>
    <row r="288" spans="1:13" x14ac:dyDescent="0.2">
      <c r="A288" s="4"/>
      <c r="B288" s="4"/>
      <c r="C288" s="4"/>
      <c r="D288" s="4"/>
      <c r="E288" s="4"/>
      <c r="F288" s="4"/>
      <c r="G288" s="4"/>
      <c r="H288" s="4"/>
      <c r="I288" s="4"/>
      <c r="J288" s="4"/>
      <c r="K288" s="4"/>
      <c r="L288" s="4"/>
      <c r="M288" s="4"/>
    </row>
    <row r="289" spans="1:13" x14ac:dyDescent="0.2">
      <c r="A289" s="4"/>
      <c r="B289" s="4"/>
      <c r="C289" s="4"/>
      <c r="D289" s="4"/>
      <c r="E289" s="4"/>
      <c r="F289" s="4"/>
      <c r="G289" s="4"/>
      <c r="H289" s="4"/>
      <c r="I289" s="4"/>
      <c r="J289" s="4"/>
      <c r="K289" s="4"/>
      <c r="L289" s="4"/>
      <c r="M289" s="4"/>
    </row>
    <row r="290" spans="1:13" x14ac:dyDescent="0.2">
      <c r="A290" s="4"/>
      <c r="B290" s="4"/>
      <c r="C290" s="4"/>
      <c r="D290" s="4"/>
      <c r="E290" s="4"/>
      <c r="F290" s="4"/>
      <c r="G290" s="4"/>
      <c r="H290" s="4"/>
      <c r="I290" s="4"/>
      <c r="J290" s="4"/>
      <c r="K290" s="4"/>
      <c r="L290" s="4"/>
      <c r="M290" s="4"/>
    </row>
    <row r="291" spans="1:13" x14ac:dyDescent="0.2">
      <c r="A291" s="4"/>
      <c r="B291" s="4"/>
      <c r="C291" s="4"/>
      <c r="D291" s="4"/>
      <c r="E291" s="4"/>
      <c r="F291" s="4"/>
      <c r="G291" s="4"/>
      <c r="H291" s="4"/>
      <c r="I291" s="4"/>
      <c r="J291" s="4"/>
      <c r="K291" s="4"/>
      <c r="L291" s="4"/>
      <c r="M291" s="4"/>
    </row>
    <row r="292" spans="1:13" x14ac:dyDescent="0.2">
      <c r="A292" s="4"/>
      <c r="B292" s="4"/>
      <c r="C292" s="4"/>
      <c r="D292" s="4"/>
      <c r="E292" s="4"/>
      <c r="F292" s="4"/>
      <c r="G292" s="4"/>
      <c r="H292" s="4"/>
      <c r="I292" s="4"/>
      <c r="J292" s="4"/>
      <c r="K292" s="4"/>
      <c r="L292" s="4"/>
      <c r="M292" s="4"/>
    </row>
    <row r="293" spans="1:13" x14ac:dyDescent="0.2">
      <c r="A293" s="4"/>
      <c r="B293" s="4"/>
      <c r="C293" s="4"/>
      <c r="D293" s="4"/>
      <c r="E293" s="4"/>
      <c r="F293" s="4"/>
      <c r="G293" s="4"/>
      <c r="H293" s="4"/>
      <c r="I293" s="4"/>
      <c r="J293" s="4"/>
      <c r="K293" s="4"/>
      <c r="L293" s="4"/>
      <c r="M293" s="4"/>
    </row>
    <row r="294" spans="1:13" x14ac:dyDescent="0.2">
      <c r="A294" s="4"/>
      <c r="B294" s="4"/>
      <c r="C294" s="4"/>
      <c r="D294" s="4"/>
      <c r="E294" s="4"/>
      <c r="F294" s="4"/>
      <c r="G294" s="4"/>
      <c r="H294" s="4"/>
      <c r="I294" s="4"/>
      <c r="J294" s="4"/>
      <c r="K294" s="4"/>
      <c r="L294" s="4"/>
      <c r="M294" s="4"/>
    </row>
    <row r="295" spans="1:13" x14ac:dyDescent="0.2">
      <c r="A295" s="4"/>
      <c r="B295" s="4"/>
      <c r="C295" s="4"/>
      <c r="D295" s="4"/>
      <c r="E295" s="4"/>
      <c r="F295" s="4"/>
      <c r="G295" s="4"/>
      <c r="H295" s="4"/>
      <c r="I295" s="4"/>
      <c r="J295" s="4"/>
      <c r="K295" s="4"/>
      <c r="L295" s="4"/>
      <c r="M295" s="4"/>
    </row>
    <row r="296" spans="1:13" x14ac:dyDescent="0.2">
      <c r="A296" s="4"/>
      <c r="B296" s="4"/>
      <c r="C296" s="4"/>
      <c r="D296" s="4"/>
      <c r="E296" s="4"/>
      <c r="F296" s="4"/>
      <c r="G296" s="4"/>
      <c r="H296" s="4"/>
      <c r="I296" s="4"/>
      <c r="J296" s="4"/>
      <c r="K296" s="4"/>
      <c r="L296" s="4"/>
      <c r="M296" s="4"/>
    </row>
    <row r="297" spans="1:13" x14ac:dyDescent="0.2">
      <c r="A297" s="4"/>
      <c r="B297" s="4"/>
      <c r="C297" s="4"/>
      <c r="D297" s="4"/>
      <c r="E297" s="4"/>
      <c r="F297" s="4"/>
      <c r="G297" s="4"/>
      <c r="H297" s="4"/>
      <c r="I297" s="4"/>
      <c r="J297" s="4"/>
      <c r="K297" s="4"/>
      <c r="L297" s="4"/>
      <c r="M297" s="4"/>
    </row>
    <row r="298" spans="1:13" x14ac:dyDescent="0.2">
      <c r="A298" s="4"/>
      <c r="B298" s="4"/>
      <c r="C298" s="4"/>
      <c r="D298" s="4"/>
      <c r="E298" s="4"/>
      <c r="F298" s="4"/>
      <c r="G298" s="4"/>
      <c r="H298" s="4"/>
      <c r="I298" s="4"/>
      <c r="J298" s="4"/>
      <c r="K298" s="4"/>
      <c r="L298" s="4"/>
      <c r="M298" s="4"/>
    </row>
    <row r="299" spans="1:13" x14ac:dyDescent="0.2">
      <c r="A299" s="4"/>
      <c r="B299" s="4"/>
      <c r="C299" s="4"/>
      <c r="D299" s="4"/>
      <c r="E299" s="4"/>
      <c r="F299" s="4"/>
      <c r="G299" s="4"/>
      <c r="H299" s="4"/>
      <c r="I299" s="4"/>
      <c r="J299" s="4"/>
      <c r="K299" s="4"/>
      <c r="L299" s="4"/>
      <c r="M299" s="4"/>
    </row>
    <row r="300" spans="1:13" x14ac:dyDescent="0.2">
      <c r="A300" s="4"/>
      <c r="B300" s="4"/>
      <c r="C300" s="4"/>
      <c r="D300" s="4"/>
      <c r="E300" s="4"/>
      <c r="F300" s="4"/>
      <c r="G300" s="4"/>
      <c r="H300" s="4"/>
      <c r="I300" s="4"/>
      <c r="J300" s="4"/>
      <c r="K300" s="4"/>
      <c r="L300" s="4"/>
      <c r="M300" s="4"/>
    </row>
    <row r="301" spans="1:13" x14ac:dyDescent="0.2">
      <c r="A301" s="4"/>
      <c r="B301" s="4"/>
      <c r="C301" s="4"/>
      <c r="D301" s="4"/>
      <c r="E301" s="4"/>
      <c r="F301" s="4"/>
      <c r="G301" s="4"/>
      <c r="H301" s="4"/>
      <c r="I301" s="4"/>
      <c r="J301" s="4"/>
      <c r="K301" s="4"/>
      <c r="L301" s="4"/>
      <c r="M301" s="4"/>
    </row>
    <row r="302" spans="1:13" x14ac:dyDescent="0.2">
      <c r="A302" s="4"/>
      <c r="B302" s="4"/>
      <c r="C302" s="4"/>
      <c r="D302" s="4"/>
      <c r="E302" s="4"/>
      <c r="F302" s="4"/>
      <c r="G302" s="4"/>
      <c r="H302" s="4"/>
      <c r="I302" s="4"/>
      <c r="J302" s="4"/>
      <c r="K302" s="4"/>
      <c r="L302" s="4"/>
      <c r="M302" s="4"/>
    </row>
    <row r="303" spans="1:13" x14ac:dyDescent="0.2">
      <c r="A303" s="4"/>
      <c r="B303" s="4"/>
      <c r="C303" s="4"/>
      <c r="D303" s="4"/>
      <c r="E303" s="4"/>
      <c r="F303" s="4"/>
      <c r="G303" s="4"/>
      <c r="H303" s="4"/>
      <c r="I303" s="4"/>
      <c r="J303" s="4"/>
      <c r="K303" s="4"/>
      <c r="L303" s="4"/>
      <c r="M303" s="4"/>
    </row>
    <row r="304" spans="1:13" x14ac:dyDescent="0.2">
      <c r="A304" s="4"/>
      <c r="B304" s="4"/>
      <c r="C304" s="4"/>
      <c r="D304" s="4"/>
      <c r="E304" s="4"/>
      <c r="F304" s="4"/>
      <c r="G304" s="4"/>
      <c r="H304" s="4"/>
      <c r="I304" s="4"/>
      <c r="J304" s="4"/>
      <c r="K304" s="4"/>
      <c r="L304" s="4"/>
      <c r="M304" s="4"/>
    </row>
    <row r="305" spans="1:13" x14ac:dyDescent="0.2">
      <c r="A305" s="4"/>
      <c r="B305" s="4"/>
      <c r="C305" s="4"/>
      <c r="D305" s="4"/>
      <c r="E305" s="4"/>
      <c r="F305" s="4"/>
      <c r="G305" s="4"/>
      <c r="H305" s="4"/>
      <c r="I305" s="4"/>
      <c r="J305" s="4"/>
      <c r="K305" s="4"/>
      <c r="L305" s="4"/>
      <c r="M305" s="4"/>
    </row>
    <row r="306" spans="1:13" x14ac:dyDescent="0.2">
      <c r="A306" s="4"/>
      <c r="B306" s="4"/>
      <c r="C306" s="4"/>
      <c r="D306" s="4"/>
      <c r="E306" s="4"/>
      <c r="F306" s="4"/>
      <c r="G306" s="4"/>
      <c r="H306" s="4"/>
      <c r="I306" s="4"/>
      <c r="J306" s="4"/>
      <c r="K306" s="4"/>
      <c r="L306" s="4"/>
      <c r="M306" s="4"/>
    </row>
    <row r="307" spans="1:13" x14ac:dyDescent="0.2">
      <c r="A307" s="4"/>
      <c r="B307" s="4"/>
      <c r="C307" s="4"/>
      <c r="D307" s="4"/>
      <c r="E307" s="4"/>
      <c r="F307" s="4"/>
      <c r="G307" s="4"/>
      <c r="H307" s="4"/>
      <c r="I307" s="4"/>
      <c r="J307" s="4"/>
      <c r="K307" s="4"/>
      <c r="L307" s="4"/>
      <c r="M307" s="4"/>
    </row>
    <row r="308" spans="1:13" x14ac:dyDescent="0.2">
      <c r="A308" s="4"/>
      <c r="B308" s="4"/>
      <c r="C308" s="4"/>
      <c r="D308" s="4"/>
      <c r="E308" s="4"/>
      <c r="F308" s="4"/>
      <c r="G308" s="4"/>
      <c r="H308" s="4"/>
      <c r="I308" s="4"/>
      <c r="J308" s="4"/>
      <c r="K308" s="4"/>
      <c r="L308" s="4"/>
      <c r="M308" s="4"/>
    </row>
    <row r="309" spans="1:13" x14ac:dyDescent="0.2">
      <c r="A309" s="4"/>
      <c r="B309" s="4"/>
      <c r="C309" s="4"/>
      <c r="D309" s="4"/>
      <c r="E309" s="4"/>
      <c r="F309" s="4"/>
      <c r="G309" s="4"/>
      <c r="H309" s="4"/>
      <c r="I309" s="4"/>
      <c r="J309" s="4"/>
      <c r="K309" s="4"/>
      <c r="L309" s="4"/>
      <c r="M309" s="4"/>
    </row>
    <row r="310" spans="1:13" x14ac:dyDescent="0.2">
      <c r="A310" s="4"/>
      <c r="B310" s="4"/>
      <c r="C310" s="4"/>
      <c r="D310" s="4"/>
      <c r="E310" s="4"/>
      <c r="F310" s="4"/>
      <c r="G310" s="4"/>
      <c r="H310" s="4"/>
      <c r="I310" s="4"/>
      <c r="J310" s="4"/>
      <c r="K310" s="4"/>
      <c r="L310" s="4"/>
      <c r="M310" s="4"/>
    </row>
    <row r="311" spans="1:13" x14ac:dyDescent="0.2">
      <c r="A311" s="4"/>
      <c r="B311" s="4"/>
      <c r="C311" s="4"/>
      <c r="D311" s="4"/>
      <c r="E311" s="4"/>
      <c r="F311" s="4"/>
      <c r="G311" s="4"/>
      <c r="H311" s="4"/>
      <c r="I311" s="4"/>
      <c r="J311" s="4"/>
      <c r="K311" s="4"/>
      <c r="L311" s="4"/>
      <c r="M311" s="4"/>
    </row>
    <row r="312" spans="1:13" x14ac:dyDescent="0.2">
      <c r="A312" s="4"/>
      <c r="B312" s="4"/>
      <c r="C312" s="4"/>
      <c r="D312" s="4"/>
      <c r="E312" s="4"/>
      <c r="F312" s="4"/>
      <c r="G312" s="4"/>
      <c r="H312" s="4"/>
      <c r="I312" s="4"/>
      <c r="J312" s="4"/>
      <c r="K312" s="4"/>
      <c r="L312" s="4"/>
      <c r="M312" s="4"/>
    </row>
    <row r="313" spans="1:13" x14ac:dyDescent="0.2">
      <c r="A313" s="4"/>
      <c r="B313" s="4"/>
      <c r="C313" s="4"/>
      <c r="D313" s="4"/>
      <c r="E313" s="4"/>
      <c r="F313" s="4"/>
      <c r="G313" s="4"/>
      <c r="H313" s="4"/>
      <c r="I313" s="4"/>
      <c r="J313" s="4"/>
      <c r="K313" s="4"/>
      <c r="L313" s="4"/>
      <c r="M313" s="4"/>
    </row>
    <row r="314" spans="1:13" x14ac:dyDescent="0.2">
      <c r="A314" s="4"/>
      <c r="B314" s="4"/>
      <c r="C314" s="4"/>
      <c r="D314" s="4"/>
      <c r="E314" s="4"/>
      <c r="F314" s="4"/>
      <c r="G314" s="4"/>
      <c r="H314" s="4"/>
      <c r="I314" s="4"/>
      <c r="J314" s="4"/>
      <c r="K314" s="4"/>
      <c r="L314" s="4"/>
      <c r="M314" s="4"/>
    </row>
    <row r="315" spans="1:13" x14ac:dyDescent="0.2">
      <c r="A315" s="4"/>
      <c r="B315" s="4"/>
      <c r="C315" s="4"/>
      <c r="D315" s="4"/>
      <c r="E315" s="4"/>
      <c r="F315" s="4"/>
      <c r="G315" s="4"/>
      <c r="H315" s="4"/>
      <c r="I315" s="4"/>
      <c r="J315" s="4"/>
      <c r="K315" s="4"/>
      <c r="L315" s="4"/>
      <c r="M315" s="4"/>
    </row>
    <row r="316" spans="1:13" x14ac:dyDescent="0.2">
      <c r="A316" s="4"/>
      <c r="B316" s="4"/>
      <c r="C316" s="4"/>
      <c r="D316" s="4"/>
      <c r="E316" s="4"/>
      <c r="F316" s="4"/>
      <c r="G316" s="4"/>
      <c r="H316" s="4"/>
      <c r="I316" s="4"/>
      <c r="J316" s="4"/>
      <c r="K316" s="4"/>
      <c r="L316" s="4"/>
      <c r="M316" s="4"/>
    </row>
    <row r="317" spans="1:13" x14ac:dyDescent="0.2">
      <c r="A317" s="4"/>
      <c r="B317" s="4"/>
      <c r="C317" s="4"/>
      <c r="D317" s="4"/>
      <c r="E317" s="4"/>
      <c r="F317" s="4"/>
      <c r="G317" s="4"/>
      <c r="H317" s="4"/>
      <c r="I317" s="4"/>
      <c r="J317" s="4"/>
      <c r="K317" s="4"/>
      <c r="L317" s="4"/>
      <c r="M317" s="4"/>
    </row>
    <row r="318" spans="1:13" x14ac:dyDescent="0.2">
      <c r="A318" s="4"/>
      <c r="B318" s="4"/>
      <c r="C318" s="4"/>
      <c r="D318" s="4"/>
      <c r="E318" s="4"/>
      <c r="F318" s="4"/>
      <c r="G318" s="4"/>
      <c r="H318" s="4"/>
      <c r="I318" s="4"/>
      <c r="J318" s="4"/>
      <c r="K318" s="4"/>
      <c r="L318" s="4"/>
      <c r="M318" s="4"/>
    </row>
    <row r="319" spans="1:13" x14ac:dyDescent="0.2">
      <c r="A319" s="4"/>
      <c r="B319" s="4"/>
      <c r="C319" s="4"/>
      <c r="D319" s="4"/>
      <c r="E319" s="4"/>
      <c r="F319" s="4"/>
      <c r="G319" s="4"/>
      <c r="H319" s="4"/>
      <c r="I319" s="4"/>
      <c r="J319" s="4"/>
      <c r="K319" s="4"/>
      <c r="L319" s="4"/>
      <c r="M319" s="4"/>
    </row>
    <row r="320" spans="1:13" x14ac:dyDescent="0.2">
      <c r="A320" s="4"/>
      <c r="B320" s="4"/>
      <c r="C320" s="4"/>
      <c r="D320" s="4"/>
      <c r="E320" s="4"/>
      <c r="F320" s="4"/>
      <c r="G320" s="4"/>
      <c r="H320" s="4"/>
      <c r="I320" s="4"/>
      <c r="J320" s="4"/>
      <c r="K320" s="4"/>
      <c r="L320" s="4"/>
      <c r="M320" s="4"/>
    </row>
    <row r="321" spans="1:13" x14ac:dyDescent="0.2">
      <c r="A321" s="4"/>
      <c r="B321" s="4"/>
      <c r="C321" s="4"/>
      <c r="D321" s="4"/>
      <c r="E321" s="4"/>
      <c r="F321" s="4"/>
      <c r="G321" s="4"/>
      <c r="H321" s="4"/>
      <c r="I321" s="4"/>
      <c r="J321" s="4"/>
      <c r="K321" s="4"/>
      <c r="L321" s="4"/>
      <c r="M321" s="4"/>
    </row>
    <row r="322" spans="1:13" x14ac:dyDescent="0.2">
      <c r="A322" s="4"/>
      <c r="B322" s="4"/>
      <c r="C322" s="4"/>
      <c r="D322" s="4"/>
      <c r="E322" s="4"/>
      <c r="F322" s="4"/>
      <c r="G322" s="4"/>
      <c r="H322" s="4"/>
      <c r="I322" s="4"/>
      <c r="J322" s="4"/>
      <c r="K322" s="4"/>
      <c r="L322" s="4"/>
      <c r="M322" s="4"/>
    </row>
    <row r="323" spans="1:13" x14ac:dyDescent="0.2">
      <c r="A323" s="4"/>
      <c r="B323" s="4"/>
      <c r="C323" s="4"/>
      <c r="D323" s="4"/>
      <c r="E323" s="4"/>
      <c r="F323" s="4"/>
      <c r="G323" s="4"/>
      <c r="H323" s="4"/>
      <c r="I323" s="4"/>
      <c r="J323" s="4"/>
      <c r="K323" s="4"/>
      <c r="L323" s="4"/>
      <c r="M323" s="4"/>
    </row>
    <row r="324" spans="1:13" x14ac:dyDescent="0.2">
      <c r="A324" s="4"/>
      <c r="B324" s="4"/>
      <c r="C324" s="4"/>
      <c r="D324" s="4"/>
      <c r="E324" s="4"/>
      <c r="F324" s="4"/>
      <c r="G324" s="4"/>
      <c r="H324" s="4"/>
      <c r="I324" s="4"/>
      <c r="J324" s="4"/>
      <c r="K324" s="4"/>
      <c r="L324" s="4"/>
      <c r="M324" s="4"/>
    </row>
    <row r="325" spans="1:13" x14ac:dyDescent="0.2">
      <c r="A325" s="4"/>
      <c r="B325" s="4"/>
      <c r="C325" s="4"/>
      <c r="D325" s="4"/>
      <c r="E325" s="4"/>
      <c r="F325" s="4"/>
      <c r="G325" s="4"/>
      <c r="H325" s="4"/>
      <c r="I325" s="4"/>
      <c r="J325" s="4"/>
      <c r="K325" s="4"/>
      <c r="L325" s="4"/>
      <c r="M325" s="4"/>
    </row>
    <row r="326" spans="1:13" x14ac:dyDescent="0.2">
      <c r="A326" s="4"/>
      <c r="B326" s="4"/>
      <c r="C326" s="4"/>
      <c r="D326" s="4"/>
      <c r="E326" s="4"/>
      <c r="F326" s="4"/>
      <c r="G326" s="4"/>
      <c r="H326" s="4"/>
      <c r="I326" s="4"/>
      <c r="J326" s="4"/>
      <c r="K326" s="4"/>
      <c r="L326" s="4"/>
      <c r="M326" s="4"/>
    </row>
    <row r="327" spans="1:13" x14ac:dyDescent="0.2">
      <c r="A327" s="4"/>
      <c r="B327" s="4"/>
      <c r="C327" s="4"/>
      <c r="D327" s="4"/>
      <c r="E327" s="4"/>
      <c r="F327" s="4"/>
      <c r="G327" s="4"/>
      <c r="H327" s="4"/>
      <c r="I327" s="4"/>
      <c r="J327" s="4"/>
      <c r="K327" s="4"/>
      <c r="L327" s="4"/>
      <c r="M327" s="4"/>
    </row>
    <row r="328" spans="1:13" x14ac:dyDescent="0.2">
      <c r="A328" s="4"/>
      <c r="B328" s="4"/>
      <c r="C328" s="4"/>
      <c r="D328" s="4"/>
      <c r="E328" s="4"/>
      <c r="F328" s="4"/>
      <c r="G328" s="4"/>
      <c r="H328" s="4"/>
      <c r="I328" s="4"/>
      <c r="J328" s="4"/>
      <c r="K328" s="4"/>
      <c r="L328" s="4"/>
      <c r="M328" s="4"/>
    </row>
    <row r="329" spans="1:13" x14ac:dyDescent="0.2">
      <c r="A329" s="4"/>
      <c r="B329" s="4"/>
      <c r="C329" s="4"/>
      <c r="D329" s="4"/>
      <c r="E329" s="4"/>
      <c r="F329" s="4"/>
      <c r="G329" s="4"/>
      <c r="H329" s="4"/>
      <c r="I329" s="4"/>
      <c r="J329" s="4"/>
      <c r="K329" s="4"/>
      <c r="L329" s="4"/>
      <c r="M329" s="4"/>
    </row>
    <row r="330" spans="1:13" x14ac:dyDescent="0.2">
      <c r="A330" s="4"/>
      <c r="B330" s="4"/>
      <c r="C330" s="4"/>
      <c r="D330" s="4"/>
      <c r="E330" s="4"/>
      <c r="F330" s="4"/>
      <c r="G330" s="4"/>
      <c r="H330" s="4"/>
      <c r="I330" s="4"/>
      <c r="J330" s="4"/>
      <c r="K330" s="4"/>
      <c r="L330" s="4"/>
      <c r="M330" s="4"/>
    </row>
    <row r="331" spans="1:13" x14ac:dyDescent="0.2">
      <c r="A331" s="4"/>
      <c r="B331" s="4"/>
      <c r="C331" s="4"/>
      <c r="D331" s="4"/>
      <c r="E331" s="4"/>
      <c r="F331" s="4"/>
      <c r="G331" s="4"/>
      <c r="H331" s="4"/>
      <c r="I331" s="4"/>
      <c r="J331" s="4"/>
      <c r="K331" s="4"/>
      <c r="L331" s="4"/>
      <c r="M331" s="4"/>
    </row>
    <row r="332" spans="1:13" x14ac:dyDescent="0.2">
      <c r="A332" s="4"/>
      <c r="B332" s="4"/>
      <c r="C332" s="4"/>
      <c r="D332" s="4"/>
      <c r="E332" s="4"/>
      <c r="F332" s="4"/>
      <c r="G332" s="4"/>
      <c r="H332" s="4"/>
      <c r="I332" s="4"/>
      <c r="J332" s="4"/>
      <c r="K332" s="4"/>
      <c r="L332" s="4"/>
      <c r="M332" s="4"/>
    </row>
    <row r="333" spans="1:13" x14ac:dyDescent="0.2">
      <c r="A333" s="4"/>
      <c r="B333" s="4"/>
      <c r="C333" s="4"/>
      <c r="D333" s="4"/>
      <c r="E333" s="4"/>
      <c r="F333" s="4"/>
      <c r="G333" s="4"/>
      <c r="H333" s="4"/>
      <c r="I333" s="4"/>
      <c r="J333" s="4"/>
      <c r="K333" s="4"/>
      <c r="L333" s="4"/>
      <c r="M333" s="4"/>
    </row>
    <row r="334" spans="1:13" x14ac:dyDescent="0.2">
      <c r="A334" s="4"/>
      <c r="B334" s="4"/>
      <c r="C334" s="4"/>
      <c r="D334" s="4"/>
      <c r="E334" s="4"/>
      <c r="F334" s="4"/>
      <c r="G334" s="4"/>
      <c r="H334" s="4"/>
      <c r="I334" s="4"/>
      <c r="J334" s="4"/>
      <c r="K334" s="4"/>
      <c r="L334" s="4"/>
      <c r="M334" s="4"/>
    </row>
    <row r="335" spans="1:13" x14ac:dyDescent="0.2">
      <c r="A335" s="4"/>
      <c r="B335" s="4"/>
      <c r="C335" s="4"/>
      <c r="D335" s="4"/>
      <c r="E335" s="4"/>
      <c r="F335" s="4"/>
      <c r="G335" s="4"/>
      <c r="H335" s="4"/>
      <c r="I335" s="4"/>
      <c r="J335" s="4"/>
      <c r="K335" s="4"/>
      <c r="L335" s="4"/>
      <c r="M335" s="4"/>
    </row>
    <row r="336" spans="1:13" x14ac:dyDescent="0.2">
      <c r="A336" s="4"/>
      <c r="B336" s="4"/>
      <c r="C336" s="4"/>
      <c r="D336" s="4"/>
      <c r="E336" s="4"/>
      <c r="F336" s="4"/>
      <c r="G336" s="4"/>
      <c r="H336" s="4"/>
      <c r="I336" s="4"/>
      <c r="J336" s="4"/>
      <c r="K336" s="4"/>
      <c r="L336" s="4"/>
      <c r="M336" s="4"/>
    </row>
    <row r="337" spans="1:13" x14ac:dyDescent="0.2">
      <c r="A337" s="4"/>
      <c r="B337" s="4"/>
      <c r="C337" s="4"/>
      <c r="D337" s="4"/>
      <c r="E337" s="4"/>
      <c r="F337" s="4"/>
      <c r="G337" s="4"/>
      <c r="H337" s="4"/>
      <c r="I337" s="4"/>
      <c r="J337" s="4"/>
      <c r="K337" s="4"/>
      <c r="L337" s="4"/>
      <c r="M337" s="4"/>
    </row>
    <row r="338" spans="1:13" x14ac:dyDescent="0.2">
      <c r="A338" s="4"/>
      <c r="B338" s="4"/>
      <c r="C338" s="4"/>
      <c r="D338" s="4"/>
      <c r="E338" s="4"/>
      <c r="F338" s="4"/>
      <c r="G338" s="4"/>
      <c r="H338" s="4"/>
      <c r="I338" s="4"/>
      <c r="J338" s="4"/>
      <c r="K338" s="4"/>
      <c r="L338" s="4"/>
      <c r="M338" s="4"/>
    </row>
    <row r="339" spans="1:13" x14ac:dyDescent="0.2">
      <c r="A339" s="4"/>
      <c r="B339" s="4"/>
      <c r="C339" s="4"/>
      <c r="D339" s="4"/>
      <c r="E339" s="4"/>
      <c r="F339" s="4"/>
      <c r="G339" s="4"/>
      <c r="H339" s="4"/>
      <c r="I339" s="4"/>
      <c r="J339" s="4"/>
      <c r="K339" s="4"/>
      <c r="L339" s="4"/>
      <c r="M339" s="4"/>
    </row>
    <row r="340" spans="1:13" x14ac:dyDescent="0.2">
      <c r="A340" s="4"/>
      <c r="B340" s="4"/>
      <c r="C340" s="4"/>
      <c r="D340" s="4"/>
      <c r="E340" s="4"/>
      <c r="F340" s="4"/>
      <c r="G340" s="4"/>
      <c r="H340" s="4"/>
      <c r="I340" s="4"/>
      <c r="J340" s="4"/>
      <c r="K340" s="4"/>
      <c r="L340" s="4"/>
      <c r="M340" s="4"/>
    </row>
    <row r="341" spans="1:13" x14ac:dyDescent="0.2">
      <c r="A341" s="4"/>
      <c r="B341" s="4"/>
      <c r="C341" s="4"/>
      <c r="D341" s="4"/>
      <c r="E341" s="4"/>
      <c r="F341" s="4"/>
      <c r="G341" s="4"/>
      <c r="H341" s="4"/>
      <c r="I341" s="4"/>
      <c r="J341" s="4"/>
      <c r="K341" s="4"/>
      <c r="L341" s="4"/>
      <c r="M341" s="4"/>
    </row>
    <row r="342" spans="1:13" x14ac:dyDescent="0.2">
      <c r="A342" s="4"/>
      <c r="B342" s="4"/>
      <c r="C342" s="4"/>
      <c r="D342" s="4"/>
      <c r="E342" s="4"/>
      <c r="F342" s="4"/>
      <c r="G342" s="4"/>
      <c r="H342" s="4"/>
      <c r="I342" s="4"/>
      <c r="J342" s="4"/>
      <c r="K342" s="4"/>
      <c r="L342" s="4"/>
      <c r="M342" s="4"/>
    </row>
    <row r="343" spans="1:13" x14ac:dyDescent="0.2">
      <c r="A343" s="4"/>
      <c r="B343" s="4"/>
      <c r="C343" s="4"/>
      <c r="D343" s="4"/>
      <c r="E343" s="4"/>
      <c r="F343" s="4"/>
      <c r="G343" s="4"/>
      <c r="H343" s="4"/>
      <c r="I343" s="4"/>
      <c r="J343" s="4"/>
      <c r="K343" s="4"/>
      <c r="L343" s="4"/>
      <c r="M343" s="4"/>
    </row>
    <row r="344" spans="1:13" x14ac:dyDescent="0.2">
      <c r="A344" s="4"/>
      <c r="B344" s="4"/>
      <c r="C344" s="4"/>
      <c r="D344" s="4"/>
      <c r="E344" s="4"/>
      <c r="F344" s="4"/>
      <c r="G344" s="4"/>
      <c r="H344" s="4"/>
      <c r="I344" s="4"/>
      <c r="J344" s="4"/>
      <c r="K344" s="4"/>
      <c r="L344" s="4"/>
      <c r="M344" s="4"/>
    </row>
    <row r="345" spans="1:13" x14ac:dyDescent="0.2">
      <c r="A345" s="4"/>
      <c r="B345" s="4"/>
      <c r="C345" s="4"/>
      <c r="D345" s="4"/>
      <c r="E345" s="4"/>
      <c r="F345" s="4"/>
      <c r="G345" s="4"/>
      <c r="H345" s="4"/>
      <c r="I345" s="4"/>
      <c r="J345" s="4"/>
      <c r="K345" s="4"/>
      <c r="L345" s="4"/>
      <c r="M345" s="4"/>
    </row>
    <row r="346" spans="1:13" x14ac:dyDescent="0.2">
      <c r="A346" s="4"/>
      <c r="B346" s="4"/>
      <c r="C346" s="4"/>
      <c r="D346" s="4"/>
      <c r="E346" s="4"/>
      <c r="F346" s="4"/>
      <c r="G346" s="4"/>
      <c r="H346" s="4"/>
      <c r="I346" s="4"/>
      <c r="J346" s="4"/>
      <c r="K346" s="4"/>
      <c r="L346" s="4"/>
      <c r="M346" s="4"/>
    </row>
    <row r="347" spans="1:13" x14ac:dyDescent="0.2">
      <c r="A347" s="4"/>
      <c r="B347" s="4"/>
      <c r="C347" s="4"/>
      <c r="D347" s="4"/>
      <c r="E347" s="4"/>
      <c r="F347" s="4"/>
      <c r="G347" s="4"/>
      <c r="H347" s="4"/>
      <c r="I347" s="4"/>
      <c r="J347" s="4"/>
      <c r="K347" s="4"/>
      <c r="L347" s="4"/>
      <c r="M347" s="4"/>
    </row>
    <row r="348" spans="1:13" x14ac:dyDescent="0.2">
      <c r="A348" s="4"/>
      <c r="B348" s="4"/>
      <c r="C348" s="4"/>
      <c r="D348" s="4"/>
      <c r="E348" s="4"/>
      <c r="F348" s="4"/>
      <c r="G348" s="4"/>
      <c r="H348" s="4"/>
      <c r="I348" s="4"/>
      <c r="J348" s="4"/>
      <c r="K348" s="4"/>
      <c r="L348" s="4"/>
      <c r="M348" s="4"/>
    </row>
    <row r="349" spans="1:13" x14ac:dyDescent="0.2">
      <c r="A349" s="4"/>
      <c r="B349" s="4"/>
      <c r="C349" s="4"/>
      <c r="D349" s="4"/>
      <c r="E349" s="4"/>
      <c r="F349" s="4"/>
      <c r="G349" s="4"/>
      <c r="H349" s="4"/>
      <c r="I349" s="4"/>
      <c r="J349" s="4"/>
      <c r="K349" s="4"/>
      <c r="L349" s="4"/>
      <c r="M349" s="4"/>
    </row>
    <row r="350" spans="1:13" x14ac:dyDescent="0.2">
      <c r="A350" s="4"/>
      <c r="B350" s="4"/>
      <c r="C350" s="4"/>
      <c r="D350" s="4"/>
      <c r="E350" s="4"/>
      <c r="F350" s="4"/>
      <c r="G350" s="4"/>
      <c r="H350" s="4"/>
      <c r="I350" s="4"/>
      <c r="J350" s="4"/>
      <c r="K350" s="4"/>
      <c r="L350" s="4"/>
      <c r="M350" s="4"/>
    </row>
    <row r="351" spans="1:13" x14ac:dyDescent="0.2">
      <c r="A351" s="4"/>
      <c r="B351" s="4"/>
      <c r="C351" s="4"/>
      <c r="D351" s="4"/>
      <c r="E351" s="4"/>
      <c r="F351" s="4"/>
      <c r="G351" s="4"/>
      <c r="H351" s="4"/>
      <c r="I351" s="4"/>
      <c r="J351" s="4"/>
      <c r="K351" s="4"/>
      <c r="L351" s="4"/>
      <c r="M351" s="4"/>
    </row>
    <row r="352" spans="1:13" x14ac:dyDescent="0.2">
      <c r="A352" s="4"/>
      <c r="B352" s="4"/>
      <c r="C352" s="4"/>
      <c r="D352" s="4"/>
      <c r="E352" s="4"/>
      <c r="F352" s="4"/>
      <c r="G352" s="4"/>
      <c r="H352" s="4"/>
      <c r="I352" s="4"/>
      <c r="J352" s="4"/>
      <c r="K352" s="4"/>
      <c r="L352" s="4"/>
      <c r="M352" s="4"/>
    </row>
    <row r="353" spans="1:13" x14ac:dyDescent="0.2">
      <c r="A353" s="4"/>
      <c r="B353" s="4"/>
      <c r="C353" s="4"/>
      <c r="D353" s="4"/>
      <c r="E353" s="4"/>
      <c r="F353" s="4"/>
      <c r="G353" s="4"/>
      <c r="H353" s="4"/>
      <c r="I353" s="4"/>
      <c r="J353" s="4"/>
      <c r="K353" s="4"/>
      <c r="L353" s="4"/>
      <c r="M353" s="4"/>
    </row>
    <row r="354" spans="1:13" x14ac:dyDescent="0.2">
      <c r="A354" s="4"/>
      <c r="B354" s="4"/>
      <c r="C354" s="4"/>
      <c r="D354" s="4"/>
      <c r="E354" s="4"/>
      <c r="F354" s="4"/>
      <c r="G354" s="4"/>
      <c r="H354" s="4"/>
      <c r="I354" s="4"/>
      <c r="J354" s="4"/>
      <c r="K354" s="4"/>
      <c r="L354" s="4"/>
      <c r="M354" s="4"/>
    </row>
    <row r="355" spans="1:13" x14ac:dyDescent="0.2">
      <c r="A355" s="4"/>
      <c r="B355" s="4"/>
      <c r="C355" s="4"/>
      <c r="D355" s="4"/>
      <c r="E355" s="4"/>
      <c r="F355" s="4"/>
      <c r="G355" s="4"/>
      <c r="H355" s="4"/>
      <c r="I355" s="4"/>
      <c r="J355" s="4"/>
      <c r="K355" s="4"/>
      <c r="L355" s="4"/>
      <c r="M355" s="4"/>
    </row>
    <row r="356" spans="1:13" x14ac:dyDescent="0.2">
      <c r="A356" s="4"/>
      <c r="B356" s="4"/>
      <c r="C356" s="4"/>
      <c r="D356" s="4"/>
      <c r="E356" s="4"/>
      <c r="F356" s="4"/>
      <c r="G356" s="4"/>
      <c r="H356" s="4"/>
      <c r="I356" s="4"/>
      <c r="J356" s="4"/>
      <c r="K356" s="4"/>
      <c r="L356" s="4"/>
      <c r="M356" s="4"/>
    </row>
    <row r="357" spans="1:13" x14ac:dyDescent="0.2">
      <c r="A357" s="4"/>
      <c r="B357" s="4"/>
      <c r="C357" s="4"/>
      <c r="D357" s="4"/>
      <c r="E357" s="4"/>
      <c r="F357" s="4"/>
      <c r="G357" s="4"/>
      <c r="H357" s="4"/>
      <c r="I357" s="4"/>
      <c r="J357" s="4"/>
      <c r="K357" s="4"/>
      <c r="L357" s="4"/>
      <c r="M357" s="4"/>
    </row>
    <row r="358" spans="1:13" x14ac:dyDescent="0.2">
      <c r="A358" s="4"/>
      <c r="B358" s="4"/>
      <c r="C358" s="4"/>
      <c r="D358" s="4"/>
      <c r="E358" s="4"/>
      <c r="F358" s="4"/>
      <c r="G358" s="4"/>
      <c r="H358" s="4"/>
      <c r="I358" s="4"/>
      <c r="J358" s="4"/>
      <c r="K358" s="4"/>
      <c r="L358" s="4"/>
      <c r="M358" s="4"/>
    </row>
    <row r="359" spans="1:13" x14ac:dyDescent="0.2">
      <c r="A359" s="4"/>
      <c r="B359" s="4"/>
      <c r="C359" s="4"/>
      <c r="D359" s="4"/>
      <c r="E359" s="4"/>
      <c r="F359" s="4"/>
      <c r="G359" s="4"/>
      <c r="H359" s="4"/>
      <c r="I359" s="4"/>
      <c r="J359" s="4"/>
      <c r="K359" s="4"/>
      <c r="L359" s="4"/>
      <c r="M359" s="4"/>
    </row>
    <row r="360" spans="1:13" x14ac:dyDescent="0.2">
      <c r="A360" s="4"/>
      <c r="B360" s="4"/>
      <c r="C360" s="4"/>
      <c r="D360" s="4"/>
      <c r="E360" s="4"/>
      <c r="F360" s="4"/>
      <c r="G360" s="4"/>
      <c r="H360" s="4"/>
      <c r="I360" s="4"/>
      <c r="J360" s="4"/>
      <c r="K360" s="4"/>
      <c r="L360" s="4"/>
      <c r="M360" s="4"/>
    </row>
    <row r="361" spans="1:13" x14ac:dyDescent="0.2">
      <c r="A361" s="4"/>
      <c r="B361" s="4"/>
      <c r="C361" s="4"/>
      <c r="D361" s="4"/>
      <c r="E361" s="4"/>
      <c r="F361" s="4"/>
      <c r="G361" s="4"/>
      <c r="H361" s="4"/>
      <c r="I361" s="4"/>
      <c r="J361" s="4"/>
      <c r="K361" s="4"/>
      <c r="L361" s="4"/>
      <c r="M361" s="4"/>
    </row>
    <row r="362" spans="1:13" x14ac:dyDescent="0.2">
      <c r="A362" s="4"/>
      <c r="B362" s="4"/>
      <c r="C362" s="4"/>
      <c r="D362" s="4"/>
      <c r="E362" s="4"/>
      <c r="F362" s="4"/>
      <c r="G362" s="4"/>
      <c r="H362" s="4"/>
      <c r="I362" s="4"/>
      <c r="J362" s="4"/>
      <c r="K362" s="4"/>
      <c r="L362" s="4"/>
      <c r="M362" s="4"/>
    </row>
    <row r="363" spans="1:13" x14ac:dyDescent="0.2">
      <c r="A363" s="4"/>
      <c r="B363" s="4"/>
      <c r="C363" s="4"/>
      <c r="D363" s="4"/>
      <c r="E363" s="4"/>
      <c r="F363" s="4"/>
      <c r="G363" s="4"/>
      <c r="H363" s="4"/>
      <c r="I363" s="4"/>
      <c r="J363" s="4"/>
      <c r="K363" s="4"/>
      <c r="L363" s="4"/>
      <c r="M363" s="4"/>
    </row>
    <row r="364" spans="1:13" x14ac:dyDescent="0.2">
      <c r="A364" s="4"/>
      <c r="B364" s="4"/>
      <c r="C364" s="4"/>
      <c r="D364" s="4"/>
      <c r="E364" s="4"/>
      <c r="F364" s="4"/>
      <c r="G364" s="4"/>
      <c r="H364" s="4"/>
      <c r="I364" s="4"/>
      <c r="J364" s="4"/>
      <c r="K364" s="4"/>
      <c r="L364" s="4"/>
      <c r="M364" s="4"/>
    </row>
    <row r="365" spans="1:13" x14ac:dyDescent="0.2">
      <c r="A365" s="4"/>
      <c r="B365" s="4"/>
      <c r="C365" s="4"/>
      <c r="D365" s="4"/>
      <c r="E365" s="4"/>
      <c r="F365" s="4"/>
      <c r="G365" s="4"/>
      <c r="H365" s="4"/>
      <c r="I365" s="4"/>
      <c r="J365" s="4"/>
      <c r="K365" s="4"/>
      <c r="L365" s="4"/>
      <c r="M365" s="4"/>
    </row>
    <row r="366" spans="1:13" x14ac:dyDescent="0.2">
      <c r="A366" s="4"/>
      <c r="B366" s="4"/>
      <c r="C366" s="4"/>
      <c r="D366" s="4"/>
      <c r="E366" s="4"/>
      <c r="F366" s="4"/>
      <c r="G366" s="4"/>
      <c r="H366" s="4"/>
      <c r="I366" s="4"/>
      <c r="J366" s="4"/>
      <c r="K366" s="4"/>
      <c r="L366" s="4"/>
      <c r="M366" s="4"/>
    </row>
    <row r="367" spans="1:13" x14ac:dyDescent="0.2">
      <c r="A367" s="4"/>
      <c r="B367" s="4"/>
      <c r="C367" s="4"/>
      <c r="D367" s="4"/>
      <c r="E367" s="4"/>
      <c r="F367" s="4"/>
      <c r="G367" s="4"/>
      <c r="H367" s="4"/>
      <c r="I367" s="4"/>
      <c r="J367" s="4"/>
      <c r="K367" s="4"/>
      <c r="L367" s="4"/>
      <c r="M367" s="4"/>
    </row>
    <row r="368" spans="1:13" x14ac:dyDescent="0.2">
      <c r="A368" s="4"/>
      <c r="B368" s="4"/>
      <c r="C368" s="4"/>
      <c r="D368" s="4"/>
      <c r="E368" s="4"/>
      <c r="F368" s="4"/>
      <c r="G368" s="4"/>
      <c r="H368" s="4"/>
      <c r="I368" s="4"/>
      <c r="J368" s="4"/>
      <c r="K368" s="4"/>
      <c r="L368" s="4"/>
      <c r="M368" s="4"/>
    </row>
    <row r="369" spans="1:13" x14ac:dyDescent="0.2">
      <c r="A369" s="4"/>
      <c r="B369" s="4"/>
      <c r="C369" s="4"/>
      <c r="D369" s="4"/>
      <c r="E369" s="4"/>
      <c r="F369" s="4"/>
      <c r="G369" s="4"/>
      <c r="H369" s="4"/>
      <c r="I369" s="4"/>
      <c r="J369" s="4"/>
      <c r="K369" s="4"/>
      <c r="L369" s="4"/>
      <c r="M369" s="4"/>
    </row>
    <row r="370" spans="1:13" x14ac:dyDescent="0.2">
      <c r="A370" s="4"/>
      <c r="B370" s="4"/>
      <c r="C370" s="4"/>
      <c r="D370" s="4"/>
      <c r="E370" s="4"/>
      <c r="F370" s="4"/>
      <c r="G370" s="4"/>
      <c r="H370" s="4"/>
      <c r="I370" s="4"/>
      <c r="J370" s="4"/>
      <c r="K370" s="4"/>
      <c r="L370" s="4"/>
      <c r="M370" s="4"/>
    </row>
    <row r="371" spans="1:13" x14ac:dyDescent="0.2">
      <c r="A371" s="4"/>
      <c r="B371" s="4"/>
      <c r="C371" s="4"/>
      <c r="D371" s="4"/>
      <c r="E371" s="4"/>
      <c r="F371" s="4"/>
      <c r="G371" s="4"/>
      <c r="H371" s="4"/>
      <c r="I371" s="4"/>
      <c r="J371" s="4"/>
      <c r="K371" s="4"/>
      <c r="L371" s="4"/>
      <c r="M371" s="4"/>
    </row>
    <row r="372" spans="1:13" x14ac:dyDescent="0.2">
      <c r="A372" s="4"/>
      <c r="B372" s="4"/>
      <c r="C372" s="4"/>
      <c r="D372" s="4"/>
      <c r="E372" s="4"/>
      <c r="F372" s="4"/>
      <c r="G372" s="4"/>
      <c r="H372" s="4"/>
      <c r="I372" s="4"/>
      <c r="J372" s="4"/>
      <c r="K372" s="4"/>
      <c r="L372" s="4"/>
      <c r="M372" s="4"/>
    </row>
    <row r="373" spans="1:13" x14ac:dyDescent="0.2">
      <c r="A373" s="4"/>
      <c r="B373" s="4"/>
      <c r="C373" s="4"/>
      <c r="D373" s="4"/>
      <c r="E373" s="4"/>
      <c r="F373" s="4"/>
      <c r="G373" s="4"/>
      <c r="H373" s="4"/>
      <c r="I373" s="4"/>
      <c r="J373" s="4"/>
      <c r="K373" s="4"/>
      <c r="L373" s="4"/>
      <c r="M373" s="4"/>
    </row>
    <row r="374" spans="1:13" x14ac:dyDescent="0.2">
      <c r="A374" s="4"/>
      <c r="B374" s="4"/>
      <c r="C374" s="4"/>
      <c r="D374" s="4"/>
      <c r="E374" s="4"/>
      <c r="F374" s="4"/>
      <c r="G374" s="4"/>
      <c r="H374" s="4"/>
      <c r="I374" s="4"/>
      <c r="J374" s="4"/>
      <c r="K374" s="4"/>
      <c r="L374" s="4"/>
      <c r="M374" s="4"/>
    </row>
    <row r="375" spans="1:13" x14ac:dyDescent="0.2">
      <c r="A375" s="4"/>
      <c r="B375" s="4"/>
      <c r="C375" s="4"/>
      <c r="D375" s="4"/>
      <c r="E375" s="4"/>
      <c r="F375" s="4"/>
      <c r="G375" s="4"/>
      <c r="H375" s="4"/>
      <c r="I375" s="4"/>
      <c r="J375" s="4"/>
      <c r="K375" s="4"/>
      <c r="L375" s="4"/>
      <c r="M375" s="4"/>
    </row>
    <row r="376" spans="1:13" x14ac:dyDescent="0.2">
      <c r="A376" s="4"/>
      <c r="B376" s="4"/>
      <c r="C376" s="4"/>
      <c r="D376" s="4"/>
      <c r="E376" s="4"/>
      <c r="F376" s="4"/>
      <c r="G376" s="4"/>
      <c r="H376" s="4"/>
      <c r="I376" s="4"/>
      <c r="J376" s="4"/>
      <c r="K376" s="4"/>
      <c r="L376" s="4"/>
      <c r="M376" s="4"/>
    </row>
    <row r="377" spans="1:13" x14ac:dyDescent="0.2">
      <c r="A377" s="4"/>
      <c r="B377" s="4"/>
      <c r="C377" s="4"/>
      <c r="D377" s="4"/>
      <c r="E377" s="4"/>
      <c r="F377" s="4"/>
      <c r="G377" s="4"/>
      <c r="H377" s="4"/>
      <c r="I377" s="4"/>
      <c r="J377" s="4"/>
      <c r="K377" s="4"/>
      <c r="L377" s="4"/>
      <c r="M377" s="4"/>
    </row>
    <row r="378" spans="1:13" x14ac:dyDescent="0.2">
      <c r="A378" s="4"/>
      <c r="B378" s="4"/>
      <c r="C378" s="4"/>
      <c r="D378" s="4"/>
      <c r="E378" s="4"/>
      <c r="F378" s="4"/>
      <c r="G378" s="4"/>
      <c r="H378" s="4"/>
      <c r="I378" s="4"/>
      <c r="J378" s="4"/>
      <c r="K378" s="4"/>
      <c r="L378" s="4"/>
      <c r="M378" s="4"/>
    </row>
    <row r="379" spans="1:13" x14ac:dyDescent="0.2">
      <c r="A379" s="4"/>
      <c r="B379" s="4"/>
      <c r="C379" s="4"/>
      <c r="D379" s="4"/>
      <c r="E379" s="4"/>
      <c r="F379" s="4"/>
      <c r="G379" s="4"/>
      <c r="H379" s="4"/>
      <c r="I379" s="4"/>
      <c r="J379" s="4"/>
      <c r="K379" s="4"/>
      <c r="L379" s="4"/>
      <c r="M379" s="4"/>
    </row>
    <row r="380" spans="1:13" x14ac:dyDescent="0.2">
      <c r="A380" s="4"/>
      <c r="B380" s="4"/>
      <c r="C380" s="4"/>
      <c r="D380" s="4"/>
      <c r="E380" s="4"/>
      <c r="F380" s="4"/>
      <c r="G380" s="4"/>
      <c r="H380" s="4"/>
      <c r="I380" s="4"/>
      <c r="J380" s="4"/>
      <c r="K380" s="4"/>
      <c r="L380" s="4"/>
      <c r="M380" s="4"/>
    </row>
    <row r="381" spans="1:13" x14ac:dyDescent="0.2">
      <c r="A381" s="4"/>
      <c r="B381" s="4"/>
      <c r="C381" s="4"/>
      <c r="D381" s="4"/>
      <c r="E381" s="4"/>
      <c r="F381" s="4"/>
      <c r="G381" s="4"/>
      <c r="H381" s="4"/>
      <c r="I381" s="4"/>
      <c r="J381" s="4"/>
      <c r="K381" s="4"/>
      <c r="L381" s="4"/>
      <c r="M381" s="4"/>
    </row>
    <row r="382" spans="1:13" x14ac:dyDescent="0.2">
      <c r="A382" s="4"/>
      <c r="B382" s="4"/>
      <c r="C382" s="4"/>
      <c r="D382" s="4"/>
      <c r="E382" s="4"/>
      <c r="F382" s="4"/>
      <c r="G382" s="4"/>
      <c r="H382" s="4"/>
      <c r="I382" s="4"/>
      <c r="J382" s="4"/>
      <c r="K382" s="4"/>
      <c r="L382" s="4"/>
      <c r="M382" s="4"/>
    </row>
    <row r="383" spans="1:13" x14ac:dyDescent="0.2">
      <c r="A383" s="4"/>
      <c r="B383" s="4"/>
      <c r="C383" s="4"/>
      <c r="D383" s="4"/>
      <c r="E383" s="4"/>
      <c r="F383" s="4"/>
      <c r="G383" s="4"/>
      <c r="H383" s="4"/>
      <c r="I383" s="4"/>
      <c r="J383" s="4"/>
      <c r="K383" s="4"/>
      <c r="L383" s="4"/>
      <c r="M383" s="4"/>
    </row>
    <row r="384" spans="1:13" x14ac:dyDescent="0.2">
      <c r="A384" s="4"/>
      <c r="B384" s="4"/>
      <c r="C384" s="4"/>
      <c r="D384" s="4"/>
      <c r="E384" s="4"/>
      <c r="F384" s="4"/>
      <c r="G384" s="4"/>
      <c r="H384" s="4"/>
      <c r="I384" s="4"/>
      <c r="J384" s="4"/>
      <c r="K384" s="4"/>
      <c r="L384" s="4"/>
      <c r="M384" s="4"/>
    </row>
    <row r="385" spans="1:13" x14ac:dyDescent="0.2">
      <c r="A385" s="4"/>
      <c r="B385" s="4"/>
      <c r="C385" s="4"/>
      <c r="D385" s="4"/>
      <c r="E385" s="4"/>
      <c r="F385" s="4"/>
      <c r="G385" s="4"/>
      <c r="H385" s="4"/>
      <c r="I385" s="4"/>
      <c r="J385" s="4"/>
      <c r="K385" s="4"/>
      <c r="L385" s="4"/>
      <c r="M385" s="4"/>
    </row>
    <row r="386" spans="1:13" x14ac:dyDescent="0.2">
      <c r="A386" s="4"/>
      <c r="B386" s="4"/>
      <c r="C386" s="4"/>
      <c r="D386" s="4"/>
      <c r="E386" s="4"/>
      <c r="F386" s="4"/>
      <c r="G386" s="4"/>
      <c r="H386" s="4"/>
      <c r="I386" s="4"/>
      <c r="J386" s="4"/>
      <c r="K386" s="4"/>
      <c r="L386" s="4"/>
      <c r="M386" s="4"/>
    </row>
    <row r="387" spans="1:13" x14ac:dyDescent="0.2">
      <c r="A387" s="4"/>
      <c r="B387" s="4"/>
      <c r="C387" s="4"/>
      <c r="D387" s="4"/>
      <c r="E387" s="4"/>
      <c r="F387" s="4"/>
      <c r="G387" s="4"/>
      <c r="H387" s="4"/>
      <c r="I387" s="4"/>
      <c r="J387" s="4"/>
      <c r="K387" s="4"/>
      <c r="L387" s="4"/>
      <c r="M387" s="4"/>
    </row>
    <row r="388" spans="1:13" x14ac:dyDescent="0.2">
      <c r="A388" s="4"/>
      <c r="B388" s="4"/>
      <c r="C388" s="4"/>
      <c r="D388" s="4"/>
      <c r="E388" s="4"/>
      <c r="F388" s="4"/>
      <c r="G388" s="4"/>
      <c r="H388" s="4"/>
      <c r="I388" s="4"/>
      <c r="J388" s="4"/>
      <c r="K388" s="4"/>
      <c r="L388" s="4"/>
      <c r="M388" s="4"/>
    </row>
    <row r="389" spans="1:13" x14ac:dyDescent="0.2">
      <c r="A389" s="4"/>
      <c r="B389" s="4"/>
      <c r="C389" s="4"/>
      <c r="D389" s="4"/>
      <c r="E389" s="4"/>
      <c r="F389" s="4"/>
      <c r="G389" s="4"/>
      <c r="H389" s="4"/>
      <c r="I389" s="4"/>
      <c r="J389" s="4"/>
      <c r="K389" s="4"/>
      <c r="L389" s="4"/>
      <c r="M389" s="4"/>
    </row>
    <row r="390" spans="1:13" x14ac:dyDescent="0.2">
      <c r="A390" s="4"/>
      <c r="B390" s="4"/>
      <c r="C390" s="4"/>
      <c r="D390" s="4"/>
      <c r="E390" s="4"/>
      <c r="F390" s="4"/>
      <c r="G390" s="4"/>
      <c r="H390" s="4"/>
      <c r="I390" s="4"/>
      <c r="J390" s="4"/>
      <c r="K390" s="4"/>
      <c r="L390" s="4"/>
      <c r="M390" s="4"/>
    </row>
    <row r="391" spans="1:13" x14ac:dyDescent="0.2">
      <c r="A391" s="4"/>
      <c r="B391" s="4"/>
      <c r="C391" s="4"/>
      <c r="D391" s="4"/>
      <c r="E391" s="4"/>
      <c r="F391" s="4"/>
      <c r="G391" s="4"/>
      <c r="H391" s="4"/>
      <c r="I391" s="4"/>
      <c r="J391" s="4"/>
      <c r="K391" s="4"/>
      <c r="L391" s="4"/>
      <c r="M391" s="4"/>
    </row>
    <row r="392" spans="1:13" x14ac:dyDescent="0.2">
      <c r="A392" s="4"/>
      <c r="B392" s="4"/>
      <c r="C392" s="4"/>
      <c r="D392" s="4"/>
      <c r="E392" s="4"/>
      <c r="F392" s="4"/>
      <c r="G392" s="4"/>
      <c r="H392" s="4"/>
      <c r="I392" s="4"/>
      <c r="J392" s="4"/>
      <c r="K392" s="4"/>
      <c r="L392" s="4"/>
      <c r="M392" s="4"/>
    </row>
    <row r="393" spans="1:13" x14ac:dyDescent="0.2">
      <c r="A393" s="4"/>
      <c r="B393" s="4"/>
      <c r="C393" s="4"/>
      <c r="D393" s="4"/>
      <c r="E393" s="4"/>
      <c r="F393" s="4"/>
      <c r="G393" s="4"/>
      <c r="H393" s="4"/>
      <c r="I393" s="4"/>
      <c r="J393" s="4"/>
      <c r="K393" s="4"/>
      <c r="L393" s="4"/>
      <c r="M393" s="4"/>
    </row>
    <row r="394" spans="1:13" x14ac:dyDescent="0.2">
      <c r="A394" s="4"/>
      <c r="B394" s="4"/>
      <c r="C394" s="4"/>
      <c r="D394" s="4"/>
      <c r="E394" s="4"/>
      <c r="F394" s="4"/>
      <c r="G394" s="4"/>
      <c r="H394" s="4"/>
      <c r="I394" s="4"/>
      <c r="J394" s="4"/>
      <c r="K394" s="4"/>
      <c r="L394" s="4"/>
      <c r="M394" s="4"/>
    </row>
    <row r="395" spans="1:13" x14ac:dyDescent="0.2">
      <c r="A395" s="4"/>
      <c r="B395" s="4"/>
      <c r="C395" s="4"/>
      <c r="D395" s="4"/>
      <c r="E395" s="4"/>
      <c r="F395" s="4"/>
      <c r="G395" s="4"/>
      <c r="H395" s="4"/>
      <c r="I395" s="4"/>
      <c r="J395" s="4"/>
      <c r="K395" s="4"/>
      <c r="L395" s="4"/>
      <c r="M395" s="4"/>
    </row>
    <row r="396" spans="1:13" x14ac:dyDescent="0.2">
      <c r="A396" s="4"/>
      <c r="B396" s="4"/>
      <c r="C396" s="4"/>
      <c r="D396" s="4"/>
      <c r="E396" s="4"/>
      <c r="F396" s="4"/>
      <c r="G396" s="4"/>
      <c r="H396" s="4"/>
      <c r="I396" s="4"/>
      <c r="J396" s="4"/>
      <c r="K396" s="4"/>
      <c r="L396" s="4"/>
      <c r="M396" s="4"/>
    </row>
    <row r="397" spans="1:13" x14ac:dyDescent="0.2">
      <c r="A397" s="4"/>
      <c r="B397" s="4"/>
      <c r="C397" s="4"/>
      <c r="D397" s="4"/>
      <c r="E397" s="4"/>
      <c r="F397" s="4"/>
      <c r="G397" s="4"/>
      <c r="H397" s="4"/>
      <c r="I397" s="4"/>
      <c r="J397" s="4"/>
      <c r="K397" s="4"/>
      <c r="L397" s="4"/>
      <c r="M397" s="4"/>
    </row>
    <row r="398" spans="1:13" x14ac:dyDescent="0.2">
      <c r="A398" s="4"/>
      <c r="B398" s="4"/>
      <c r="C398" s="4"/>
      <c r="D398" s="4"/>
      <c r="E398" s="4"/>
      <c r="F398" s="4"/>
      <c r="G398" s="4"/>
      <c r="H398" s="4"/>
      <c r="I398" s="4"/>
      <c r="J398" s="4"/>
      <c r="K398" s="4"/>
      <c r="L398" s="4"/>
      <c r="M398" s="4"/>
    </row>
    <row r="399" spans="1:13" x14ac:dyDescent="0.2">
      <c r="A399" s="4"/>
      <c r="B399" s="4"/>
      <c r="C399" s="4"/>
      <c r="D399" s="4"/>
      <c r="E399" s="4"/>
      <c r="F399" s="4"/>
      <c r="G399" s="4"/>
      <c r="H399" s="4"/>
      <c r="I399" s="4"/>
      <c r="J399" s="4"/>
      <c r="K399" s="4"/>
      <c r="L399" s="4"/>
      <c r="M399" s="4"/>
    </row>
    <row r="400" spans="1:13" x14ac:dyDescent="0.2">
      <c r="A400" s="4"/>
      <c r="B400" s="4"/>
      <c r="C400" s="4"/>
      <c r="D400" s="4"/>
      <c r="E400" s="4"/>
      <c r="F400" s="4"/>
      <c r="G400" s="4"/>
      <c r="H400" s="4"/>
      <c r="I400" s="4"/>
      <c r="J400" s="4"/>
      <c r="K400" s="4"/>
      <c r="L400" s="4"/>
      <c r="M400" s="4"/>
    </row>
    <row r="401" spans="1:13" x14ac:dyDescent="0.2">
      <c r="A401" s="4"/>
      <c r="B401" s="4"/>
      <c r="C401" s="4"/>
      <c r="D401" s="4"/>
      <c r="E401" s="4"/>
      <c r="F401" s="4"/>
      <c r="G401" s="4"/>
      <c r="H401" s="4"/>
      <c r="I401" s="4"/>
      <c r="J401" s="4"/>
      <c r="K401" s="4"/>
      <c r="L401" s="4"/>
      <c r="M401" s="4"/>
    </row>
    <row r="402" spans="1:13" x14ac:dyDescent="0.2">
      <c r="A402" s="4"/>
      <c r="B402" s="4"/>
      <c r="C402" s="4"/>
      <c r="D402" s="4"/>
      <c r="E402" s="4"/>
      <c r="F402" s="4"/>
      <c r="G402" s="4"/>
      <c r="H402" s="4"/>
      <c r="I402" s="4"/>
      <c r="J402" s="4"/>
      <c r="K402" s="4"/>
      <c r="L402" s="4"/>
      <c r="M402" s="4"/>
    </row>
    <row r="403" spans="1:13" x14ac:dyDescent="0.2">
      <c r="A403" s="4"/>
      <c r="B403" s="4"/>
      <c r="C403" s="4"/>
      <c r="D403" s="4"/>
      <c r="E403" s="4"/>
      <c r="F403" s="4"/>
      <c r="G403" s="4"/>
      <c r="H403" s="4"/>
      <c r="I403" s="4"/>
      <c r="J403" s="4"/>
      <c r="K403" s="4"/>
      <c r="L403" s="4"/>
      <c r="M403" s="4"/>
    </row>
    <row r="404" spans="1:13" x14ac:dyDescent="0.2">
      <c r="A404" s="4"/>
      <c r="B404" s="4"/>
      <c r="C404" s="4"/>
      <c r="D404" s="4"/>
      <c r="E404" s="4"/>
      <c r="F404" s="4"/>
      <c r="G404" s="4"/>
      <c r="H404" s="4"/>
      <c r="I404" s="4"/>
      <c r="J404" s="4"/>
      <c r="K404" s="4"/>
      <c r="L404" s="4"/>
      <c r="M404" s="4"/>
    </row>
    <row r="405" spans="1:13" x14ac:dyDescent="0.2">
      <c r="A405" s="4"/>
      <c r="B405" s="4"/>
      <c r="C405" s="4"/>
      <c r="D405" s="4"/>
      <c r="E405" s="4"/>
      <c r="F405" s="4"/>
      <c r="G405" s="4"/>
      <c r="H405" s="4"/>
      <c r="I405" s="4"/>
      <c r="J405" s="4"/>
      <c r="K405" s="4"/>
      <c r="L405" s="4"/>
      <c r="M405" s="4"/>
    </row>
    <row r="406" spans="1:13" x14ac:dyDescent="0.2">
      <c r="A406" s="4"/>
      <c r="B406" s="4"/>
      <c r="C406" s="4"/>
      <c r="D406" s="4"/>
      <c r="E406" s="4"/>
      <c r="F406" s="4"/>
      <c r="G406" s="4"/>
      <c r="H406" s="4"/>
      <c r="I406" s="4"/>
      <c r="J406" s="4"/>
      <c r="K406" s="4"/>
      <c r="L406" s="4"/>
      <c r="M406" s="4"/>
    </row>
    <row r="407" spans="1:13" x14ac:dyDescent="0.2">
      <c r="A407" s="4"/>
      <c r="B407" s="4"/>
      <c r="C407" s="4"/>
      <c r="D407" s="4"/>
      <c r="E407" s="4"/>
      <c r="F407" s="4"/>
      <c r="G407" s="4"/>
      <c r="H407" s="4"/>
      <c r="I407" s="4"/>
      <c r="J407" s="4"/>
      <c r="K407" s="4"/>
      <c r="L407" s="4"/>
      <c r="M407" s="4"/>
    </row>
    <row r="408" spans="1:13" x14ac:dyDescent="0.2">
      <c r="A408" s="4"/>
      <c r="B408" s="4"/>
      <c r="C408" s="4"/>
      <c r="D408" s="4"/>
      <c r="E408" s="4"/>
      <c r="F408" s="4"/>
      <c r="G408" s="4"/>
      <c r="H408" s="4"/>
      <c r="I408" s="4"/>
      <c r="J408" s="4"/>
      <c r="K408" s="4"/>
      <c r="L408" s="4"/>
      <c r="M408" s="4"/>
    </row>
    <row r="409" spans="1:13" x14ac:dyDescent="0.2">
      <c r="A409" s="4"/>
      <c r="B409" s="4"/>
      <c r="C409" s="4"/>
      <c r="D409" s="4"/>
      <c r="E409" s="4"/>
      <c r="F409" s="4"/>
      <c r="G409" s="4"/>
      <c r="H409" s="4"/>
      <c r="I409" s="4"/>
      <c r="J409" s="4"/>
      <c r="K409" s="4"/>
      <c r="L409" s="4"/>
      <c r="M409" s="4"/>
    </row>
  </sheetData>
  <mergeCells count="67">
    <mergeCell ref="K117:L117"/>
    <mergeCell ref="A162:A163"/>
    <mergeCell ref="B162:C162"/>
    <mergeCell ref="D162:E162"/>
    <mergeCell ref="F162:G162"/>
    <mergeCell ref="A147:A148"/>
    <mergeCell ref="F147:G147"/>
    <mergeCell ref="B147:C147"/>
    <mergeCell ref="D147:E147"/>
    <mergeCell ref="K131:L131"/>
    <mergeCell ref="L162:M162"/>
    <mergeCell ref="L147:M147"/>
    <mergeCell ref="J162:K162"/>
    <mergeCell ref="J147:K147"/>
    <mergeCell ref="H162:I162"/>
    <mergeCell ref="H147:I147"/>
    <mergeCell ref="F79:G79"/>
    <mergeCell ref="F80:G80"/>
    <mergeCell ref="F81:G81"/>
    <mergeCell ref="F5:H5"/>
    <mergeCell ref="A69:E69"/>
    <mergeCell ref="B6:B7"/>
    <mergeCell ref="A10:A12"/>
    <mergeCell ref="A26:A29"/>
    <mergeCell ref="B26:B29"/>
    <mergeCell ref="B11:B12"/>
    <mergeCell ref="C11:C12"/>
    <mergeCell ref="C26:N26"/>
    <mergeCell ref="J11:J12"/>
    <mergeCell ref="K11:K12"/>
    <mergeCell ref="A5:A7"/>
    <mergeCell ref="C6:C7"/>
    <mergeCell ref="A103:A104"/>
    <mergeCell ref="B103:B104"/>
    <mergeCell ref="C103:H103"/>
    <mergeCell ref="A89:A90"/>
    <mergeCell ref="C89:I89"/>
    <mergeCell ref="B89:B90"/>
    <mergeCell ref="F6:F7"/>
    <mergeCell ref="G6:G7"/>
    <mergeCell ref="I6:I7"/>
    <mergeCell ref="H6:H7"/>
    <mergeCell ref="B5:E5"/>
    <mergeCell ref="I5:N5"/>
    <mergeCell ref="B10:H10"/>
    <mergeCell ref="I10:I12"/>
    <mergeCell ref="F11:F12"/>
    <mergeCell ref="G11:G12"/>
    <mergeCell ref="H11:H12"/>
    <mergeCell ref="J33:N33"/>
    <mergeCell ref="A38:A39"/>
    <mergeCell ref="B38:B39"/>
    <mergeCell ref="C38:C39"/>
    <mergeCell ref="D38:D39"/>
    <mergeCell ref="E38:E39"/>
    <mergeCell ref="F38:I38"/>
    <mergeCell ref="A33:A34"/>
    <mergeCell ref="B33:C33"/>
    <mergeCell ref="D33:E33"/>
    <mergeCell ref="F33:G33"/>
    <mergeCell ref="H33:I33"/>
    <mergeCell ref="A77:A78"/>
    <mergeCell ref="B77:B78"/>
    <mergeCell ref="C77:C78"/>
    <mergeCell ref="D77:D78"/>
    <mergeCell ref="E77:G77"/>
    <mergeCell ref="F78:G78"/>
  </mergeCells>
  <phoneticPr fontId="2"/>
  <pageMargins left="0.53" right="0.2" top="0.98425196850393704" bottom="0.98425196850393704" header="0.51181102362204722" footer="0.51181102362204722"/>
  <pageSetup paperSize="9" scale="86" orientation="portrait" r:id="rId1"/>
  <headerFooter alignWithMargins="0"/>
  <rowBreaks count="2" manualBreakCount="2">
    <brk id="56" max="16383" man="1"/>
    <brk id="11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theme="5" tint="0.39997558519241921"/>
  </sheetPr>
  <dimension ref="A1:K46"/>
  <sheetViews>
    <sheetView view="pageBreakPreview" zoomScaleNormal="100" zoomScaleSheetLayoutView="100" workbookViewId="0">
      <selection activeCell="B10" sqref="B10"/>
    </sheetView>
  </sheetViews>
  <sheetFormatPr defaultColWidth="9" defaultRowHeight="12" x14ac:dyDescent="0.2"/>
  <cols>
    <col min="1" max="1" width="15.6328125" style="4" customWidth="1"/>
    <col min="2" max="9" width="9.08984375" style="4" customWidth="1"/>
    <col min="10" max="10" width="7.08984375" style="4" customWidth="1"/>
    <col min="11" max="16384" width="9" style="4"/>
  </cols>
  <sheetData>
    <row r="1" spans="1:11" ht="14.15" customHeight="1" x14ac:dyDescent="0.2">
      <c r="A1" s="6" t="s">
        <v>1218</v>
      </c>
    </row>
    <row r="2" spans="1:11" ht="14.15" customHeight="1" x14ac:dyDescent="0.2">
      <c r="A2" s="6" t="s">
        <v>1954</v>
      </c>
    </row>
    <row r="3" spans="1:11" ht="12" customHeight="1" x14ac:dyDescent="0.2">
      <c r="I3" s="2" t="s">
        <v>1955</v>
      </c>
    </row>
    <row r="4" spans="1:11" ht="14.15" customHeight="1" x14ac:dyDescent="0.2">
      <c r="A4" s="744" t="s">
        <v>2683</v>
      </c>
      <c r="B4" s="635" t="s">
        <v>3406</v>
      </c>
      <c r="C4" s="636"/>
      <c r="D4" s="636"/>
      <c r="E4" s="637"/>
      <c r="F4" s="756" t="s">
        <v>4017</v>
      </c>
      <c r="G4" s="756"/>
      <c r="H4" s="756"/>
      <c r="I4" s="756"/>
    </row>
    <row r="5" spans="1:11" ht="24" customHeight="1" x14ac:dyDescent="0.2">
      <c r="A5" s="745"/>
      <c r="B5" s="192" t="s">
        <v>1746</v>
      </c>
      <c r="C5" s="316" t="s">
        <v>1918</v>
      </c>
      <c r="D5" s="316" t="s">
        <v>2250</v>
      </c>
      <c r="E5" s="316" t="s">
        <v>1490</v>
      </c>
      <c r="F5" s="192" t="s">
        <v>1746</v>
      </c>
      <c r="G5" s="316" t="s">
        <v>1918</v>
      </c>
      <c r="H5" s="316" t="s">
        <v>2250</v>
      </c>
      <c r="I5" s="316" t="s">
        <v>1490</v>
      </c>
    </row>
    <row r="6" spans="1:11" ht="14.15" customHeight="1" x14ac:dyDescent="0.2">
      <c r="A6" s="271" t="s">
        <v>428</v>
      </c>
      <c r="B6" s="50">
        <v>203</v>
      </c>
      <c r="C6" s="50">
        <v>75</v>
      </c>
      <c r="D6" s="50">
        <v>25</v>
      </c>
      <c r="E6" s="50">
        <v>103</v>
      </c>
      <c r="F6" s="236">
        <v>198</v>
      </c>
      <c r="G6" s="236">
        <v>74</v>
      </c>
      <c r="H6" s="236">
        <v>24</v>
      </c>
      <c r="I6" s="236">
        <v>100</v>
      </c>
    </row>
    <row r="7" spans="1:11" ht="14.15" customHeight="1" x14ac:dyDescent="0.2">
      <c r="A7" s="271" t="s">
        <v>429</v>
      </c>
      <c r="B7" s="50">
        <v>6359</v>
      </c>
      <c r="C7" s="50">
        <v>1971</v>
      </c>
      <c r="D7" s="50">
        <v>1944</v>
      </c>
      <c r="E7" s="50">
        <v>2444</v>
      </c>
      <c r="F7" s="236">
        <v>6408</v>
      </c>
      <c r="G7" s="236">
        <v>1998</v>
      </c>
      <c r="H7" s="236">
        <v>2035</v>
      </c>
      <c r="I7" s="236">
        <v>2375</v>
      </c>
      <c r="J7" s="48"/>
      <c r="K7" s="48"/>
    </row>
    <row r="8" spans="1:11" ht="14.15" customHeight="1" x14ac:dyDescent="0.2">
      <c r="A8" s="271" t="s">
        <v>4414</v>
      </c>
      <c r="B8" s="88">
        <v>13110871</v>
      </c>
      <c r="C8" s="62" t="s">
        <v>1080</v>
      </c>
      <c r="D8" s="62" t="s">
        <v>1080</v>
      </c>
      <c r="E8" s="62" t="s">
        <v>1080</v>
      </c>
      <c r="F8" s="177">
        <v>13296226</v>
      </c>
      <c r="G8" s="237" t="s">
        <v>4005</v>
      </c>
      <c r="H8" s="237" t="s">
        <v>4005</v>
      </c>
      <c r="I8" s="237" t="s">
        <v>4005</v>
      </c>
      <c r="J8" s="48"/>
      <c r="K8" s="48"/>
    </row>
    <row r="9" spans="1:11" ht="14.15" customHeight="1" x14ac:dyDescent="0.2">
      <c r="A9" s="271" t="s">
        <v>1473</v>
      </c>
      <c r="B9" s="50">
        <v>2077071</v>
      </c>
      <c r="C9" s="146" t="s">
        <v>1080</v>
      </c>
      <c r="D9" s="146" t="s">
        <v>1080</v>
      </c>
      <c r="E9" s="146" t="s">
        <v>1080</v>
      </c>
      <c r="F9" s="236">
        <v>2120638</v>
      </c>
      <c r="G9" s="233" t="s">
        <v>4005</v>
      </c>
      <c r="H9" s="233" t="s">
        <v>4005</v>
      </c>
      <c r="I9" s="233" t="s">
        <v>4005</v>
      </c>
    </row>
    <row r="10" spans="1:11" ht="14.15" customHeight="1" x14ac:dyDescent="0.2">
      <c r="A10" s="271" t="s">
        <v>1474</v>
      </c>
      <c r="B10" s="50">
        <v>6710383</v>
      </c>
      <c r="C10" s="146" t="s">
        <v>1080</v>
      </c>
      <c r="D10" s="146" t="s">
        <v>1080</v>
      </c>
      <c r="E10" s="146" t="s">
        <v>1080</v>
      </c>
      <c r="F10" s="236">
        <v>7013962</v>
      </c>
      <c r="G10" s="233" t="s">
        <v>4005</v>
      </c>
      <c r="H10" s="233" t="s">
        <v>4005</v>
      </c>
      <c r="I10" s="233" t="s">
        <v>4005</v>
      </c>
    </row>
    <row r="11" spans="1:11" ht="14.15" customHeight="1" x14ac:dyDescent="0.2">
      <c r="A11" s="271" t="s">
        <v>838</v>
      </c>
      <c r="B11" s="50">
        <v>2062</v>
      </c>
      <c r="C11" s="146" t="s">
        <v>1080</v>
      </c>
      <c r="D11" s="146" t="s">
        <v>1080</v>
      </c>
      <c r="E11" s="146" t="s">
        <v>1080</v>
      </c>
      <c r="F11" s="236">
        <v>2075</v>
      </c>
      <c r="G11" s="233" t="s">
        <v>4005</v>
      </c>
      <c r="H11" s="233" t="s">
        <v>4005</v>
      </c>
      <c r="I11" s="233" t="s">
        <v>4005</v>
      </c>
    </row>
    <row r="12" spans="1:11" ht="12" customHeight="1" x14ac:dyDescent="0.2">
      <c r="A12" s="3"/>
      <c r="B12" s="55"/>
      <c r="C12" s="55"/>
      <c r="D12" s="55"/>
      <c r="E12" s="55"/>
      <c r="F12" s="55"/>
      <c r="G12" s="55"/>
      <c r="H12" s="55"/>
      <c r="I12" s="55"/>
    </row>
    <row r="13" spans="1:11" ht="14.15" customHeight="1" x14ac:dyDescent="0.2">
      <c r="A13" s="744" t="s">
        <v>2683</v>
      </c>
      <c r="B13" s="756" t="s">
        <v>4076</v>
      </c>
      <c r="C13" s="756"/>
      <c r="D13" s="756"/>
      <c r="E13" s="756"/>
      <c r="F13" s="756" t="s">
        <v>4259</v>
      </c>
      <c r="G13" s="756"/>
      <c r="H13" s="756"/>
      <c r="I13" s="756"/>
    </row>
    <row r="14" spans="1:11" ht="24" customHeight="1" x14ac:dyDescent="0.2">
      <c r="A14" s="745"/>
      <c r="B14" s="192" t="s">
        <v>1746</v>
      </c>
      <c r="C14" s="316" t="s">
        <v>1918</v>
      </c>
      <c r="D14" s="316" t="s">
        <v>2250</v>
      </c>
      <c r="E14" s="316" t="s">
        <v>1490</v>
      </c>
      <c r="F14" s="317" t="s">
        <v>1746</v>
      </c>
      <c r="G14" s="315" t="s">
        <v>1918</v>
      </c>
      <c r="H14" s="315" t="s">
        <v>2250</v>
      </c>
      <c r="I14" s="315" t="s">
        <v>1490</v>
      </c>
    </row>
    <row r="15" spans="1:11" ht="14.15" customHeight="1" x14ac:dyDescent="0.2">
      <c r="A15" s="271" t="s">
        <v>428</v>
      </c>
      <c r="B15" s="236">
        <v>196</v>
      </c>
      <c r="C15" s="236">
        <v>72</v>
      </c>
      <c r="D15" s="236">
        <v>23</v>
      </c>
      <c r="E15" s="236">
        <v>101</v>
      </c>
      <c r="F15" s="236">
        <v>191</v>
      </c>
      <c r="G15" s="236">
        <v>70</v>
      </c>
      <c r="H15" s="236">
        <v>23</v>
      </c>
      <c r="I15" s="236">
        <v>98</v>
      </c>
    </row>
    <row r="16" spans="1:11" ht="14.15" customHeight="1" x14ac:dyDescent="0.2">
      <c r="A16" s="271" t="s">
        <v>429</v>
      </c>
      <c r="B16" s="236">
        <v>6422</v>
      </c>
      <c r="C16" s="236">
        <v>2023</v>
      </c>
      <c r="D16" s="236">
        <v>2100</v>
      </c>
      <c r="E16" s="236">
        <v>2299</v>
      </c>
      <c r="F16" s="236">
        <v>6127</v>
      </c>
      <c r="G16" s="236">
        <v>1892</v>
      </c>
      <c r="H16" s="236">
        <v>1989</v>
      </c>
      <c r="I16" s="236">
        <v>2246</v>
      </c>
    </row>
    <row r="17" spans="1:9" ht="14.15" customHeight="1" x14ac:dyDescent="0.2">
      <c r="A17" s="271" t="s">
        <v>4414</v>
      </c>
      <c r="B17" s="177">
        <v>13874919</v>
      </c>
      <c r="C17" s="237" t="s">
        <v>1080</v>
      </c>
      <c r="D17" s="237" t="s">
        <v>1080</v>
      </c>
      <c r="E17" s="237" t="s">
        <v>1080</v>
      </c>
      <c r="F17" s="177">
        <v>13396607</v>
      </c>
      <c r="G17" s="237" t="s">
        <v>4005</v>
      </c>
      <c r="H17" s="237" t="s">
        <v>4005</v>
      </c>
      <c r="I17" s="237" t="s">
        <v>4005</v>
      </c>
    </row>
    <row r="18" spans="1:9" ht="14.15" customHeight="1" x14ac:dyDescent="0.2">
      <c r="A18" s="271" t="s">
        <v>1473</v>
      </c>
      <c r="B18" s="236">
        <v>2267157</v>
      </c>
      <c r="C18" s="233" t="s">
        <v>1080</v>
      </c>
      <c r="D18" s="233" t="s">
        <v>1080</v>
      </c>
      <c r="E18" s="233" t="s">
        <v>1080</v>
      </c>
      <c r="F18" s="236">
        <v>2140110</v>
      </c>
      <c r="G18" s="233" t="s">
        <v>4005</v>
      </c>
      <c r="H18" s="233" t="s">
        <v>4005</v>
      </c>
      <c r="I18" s="233" t="s">
        <v>4005</v>
      </c>
    </row>
    <row r="19" spans="1:9" ht="14.15" customHeight="1" x14ac:dyDescent="0.2">
      <c r="A19" s="271" t="s">
        <v>1474</v>
      </c>
      <c r="B19" s="236">
        <v>7632264</v>
      </c>
      <c r="C19" s="233" t="s">
        <v>1080</v>
      </c>
      <c r="D19" s="233" t="s">
        <v>1080</v>
      </c>
      <c r="E19" s="233" t="s">
        <v>1080</v>
      </c>
      <c r="F19" s="236">
        <v>7413471</v>
      </c>
      <c r="G19" s="233" t="s">
        <v>4005</v>
      </c>
      <c r="H19" s="233" t="s">
        <v>4005</v>
      </c>
      <c r="I19" s="233" t="s">
        <v>4005</v>
      </c>
    </row>
    <row r="20" spans="1:9" ht="14.15" customHeight="1" x14ac:dyDescent="0.2">
      <c r="A20" s="271" t="s">
        <v>838</v>
      </c>
      <c r="B20" s="236">
        <v>2160</v>
      </c>
      <c r="C20" s="233" t="s">
        <v>1080</v>
      </c>
      <c r="D20" s="233" t="s">
        <v>1080</v>
      </c>
      <c r="E20" s="233" t="s">
        <v>1080</v>
      </c>
      <c r="F20" s="236">
        <v>2186</v>
      </c>
      <c r="G20" s="233" t="s">
        <v>4005</v>
      </c>
      <c r="H20" s="233" t="s">
        <v>4005</v>
      </c>
      <c r="I20" s="233" t="s">
        <v>4005</v>
      </c>
    </row>
    <row r="21" spans="1:9" ht="12" customHeight="1" x14ac:dyDescent="0.2">
      <c r="A21" s="3"/>
      <c r="B21" s="55"/>
      <c r="C21" s="55"/>
      <c r="D21" s="55"/>
      <c r="E21" s="55"/>
      <c r="F21" s="55"/>
      <c r="G21" s="55"/>
      <c r="H21" s="55"/>
      <c r="I21" s="55"/>
    </row>
    <row r="22" spans="1:9" ht="14.15" customHeight="1" x14ac:dyDescent="0.2">
      <c r="A22" s="744" t="s">
        <v>2683</v>
      </c>
      <c r="B22" s="634" t="s">
        <v>4415</v>
      </c>
      <c r="C22" s="634"/>
      <c r="D22" s="634"/>
      <c r="E22" s="634"/>
      <c r="F22" s="634" t="s">
        <v>4755</v>
      </c>
      <c r="G22" s="634"/>
      <c r="H22" s="634"/>
      <c r="I22" s="634"/>
    </row>
    <row r="23" spans="1:9" ht="24" customHeight="1" x14ac:dyDescent="0.2">
      <c r="A23" s="745"/>
      <c r="B23" s="317" t="s">
        <v>1746</v>
      </c>
      <c r="C23" s="315" t="s">
        <v>1918</v>
      </c>
      <c r="D23" s="315" t="s">
        <v>2250</v>
      </c>
      <c r="E23" s="315" t="s">
        <v>1490</v>
      </c>
      <c r="F23" s="192" t="s">
        <v>1746</v>
      </c>
      <c r="G23" s="316" t="s">
        <v>1918</v>
      </c>
      <c r="H23" s="316" t="s">
        <v>2250</v>
      </c>
      <c r="I23" s="316" t="s">
        <v>1490</v>
      </c>
    </row>
    <row r="24" spans="1:9" ht="14.15" customHeight="1" x14ac:dyDescent="0.2">
      <c r="A24" s="271" t="s">
        <v>428</v>
      </c>
      <c r="B24" s="50">
        <v>164</v>
      </c>
      <c r="C24" s="50">
        <v>62</v>
      </c>
      <c r="D24" s="50">
        <v>21</v>
      </c>
      <c r="E24" s="50">
        <v>81</v>
      </c>
      <c r="F24" s="50">
        <v>170</v>
      </c>
      <c r="G24" s="50">
        <v>65</v>
      </c>
      <c r="H24" s="50">
        <v>20</v>
      </c>
      <c r="I24" s="50">
        <v>85</v>
      </c>
    </row>
    <row r="25" spans="1:9" ht="14.15" customHeight="1" x14ac:dyDescent="0.2">
      <c r="A25" s="271" t="s">
        <v>429</v>
      </c>
      <c r="B25" s="50">
        <v>5461</v>
      </c>
      <c r="C25" s="50">
        <v>1793</v>
      </c>
      <c r="D25" s="50">
        <v>1748</v>
      </c>
      <c r="E25" s="50">
        <v>1920</v>
      </c>
      <c r="F25" s="50">
        <v>5740</v>
      </c>
      <c r="G25" s="50">
        <v>1849</v>
      </c>
      <c r="H25" s="50">
        <v>1849</v>
      </c>
      <c r="I25" s="50">
        <v>2042</v>
      </c>
    </row>
    <row r="26" spans="1:9" ht="14.15" customHeight="1" x14ac:dyDescent="0.2">
      <c r="A26" s="271" t="s">
        <v>4414</v>
      </c>
      <c r="B26" s="88">
        <v>11581048</v>
      </c>
      <c r="C26" s="62" t="s">
        <v>1080</v>
      </c>
      <c r="D26" s="62" t="s">
        <v>1080</v>
      </c>
      <c r="E26" s="62" t="s">
        <v>1080</v>
      </c>
      <c r="F26" s="88">
        <v>11356019</v>
      </c>
      <c r="G26" s="62" t="s">
        <v>1080</v>
      </c>
      <c r="H26" s="62" t="s">
        <v>1080</v>
      </c>
      <c r="I26" s="62" t="s">
        <v>1080</v>
      </c>
    </row>
    <row r="27" spans="1:9" ht="14.15" customHeight="1" x14ac:dyDescent="0.2">
      <c r="A27" s="271" t="s">
        <v>1473</v>
      </c>
      <c r="B27" s="50">
        <v>1980622</v>
      </c>
      <c r="C27" s="146" t="s">
        <v>1080</v>
      </c>
      <c r="D27" s="146" t="s">
        <v>1080</v>
      </c>
      <c r="E27" s="146" t="s">
        <v>1080</v>
      </c>
      <c r="F27" s="50">
        <v>2071232</v>
      </c>
      <c r="G27" s="146" t="s">
        <v>1080</v>
      </c>
      <c r="H27" s="146" t="s">
        <v>1080</v>
      </c>
      <c r="I27" s="146" t="s">
        <v>1080</v>
      </c>
    </row>
    <row r="28" spans="1:9" ht="14.15" customHeight="1" x14ac:dyDescent="0.2">
      <c r="A28" s="271" t="s">
        <v>1474</v>
      </c>
      <c r="B28" s="50">
        <v>5638595</v>
      </c>
      <c r="C28" s="146" t="s">
        <v>1080</v>
      </c>
      <c r="D28" s="146" t="s">
        <v>1080</v>
      </c>
      <c r="E28" s="146" t="s">
        <v>1080</v>
      </c>
      <c r="F28" s="50">
        <v>5664333</v>
      </c>
      <c r="G28" s="146" t="s">
        <v>1080</v>
      </c>
      <c r="H28" s="146" t="s">
        <v>1080</v>
      </c>
      <c r="I28" s="146" t="s">
        <v>1080</v>
      </c>
    </row>
    <row r="29" spans="1:9" ht="14.15" customHeight="1" x14ac:dyDescent="0.2">
      <c r="A29" s="271" t="s">
        <v>838</v>
      </c>
      <c r="B29" s="50">
        <v>2120</v>
      </c>
      <c r="C29" s="146" t="s">
        <v>1080</v>
      </c>
      <c r="D29" s="146" t="s">
        <v>1080</v>
      </c>
      <c r="E29" s="146" t="s">
        <v>1080</v>
      </c>
      <c r="F29" s="50">
        <v>1978</v>
      </c>
      <c r="G29" s="146" t="s">
        <v>1080</v>
      </c>
      <c r="H29" s="146" t="s">
        <v>1080</v>
      </c>
      <c r="I29" s="146" t="s">
        <v>1080</v>
      </c>
    </row>
    <row r="30" spans="1:9" ht="12" customHeight="1" x14ac:dyDescent="0.2">
      <c r="A30" s="141" t="s">
        <v>2899</v>
      </c>
      <c r="B30" s="55"/>
      <c r="C30" s="55"/>
      <c r="D30" s="55"/>
      <c r="E30" s="55"/>
    </row>
    <row r="31" spans="1:9" ht="12" customHeight="1" x14ac:dyDescent="0.2">
      <c r="B31" s="55"/>
      <c r="C31" s="55"/>
      <c r="D31" s="55"/>
      <c r="E31" s="55"/>
    </row>
    <row r="32" spans="1:9" ht="12" customHeight="1" x14ac:dyDescent="0.2">
      <c r="A32" s="142" t="s">
        <v>1880</v>
      </c>
      <c r="B32" s="143"/>
      <c r="C32" s="143"/>
      <c r="D32" s="143"/>
      <c r="E32" s="143"/>
      <c r="F32" s="144"/>
      <c r="G32" s="144"/>
    </row>
    <row r="33" spans="1:8" ht="12" customHeight="1" x14ac:dyDescent="0.2">
      <c r="A33" s="142" t="s">
        <v>1000</v>
      </c>
      <c r="B33" s="143" t="s">
        <v>1001</v>
      </c>
      <c r="C33" s="143"/>
      <c r="D33" s="143"/>
      <c r="E33" s="143"/>
      <c r="F33" s="144"/>
      <c r="G33" s="144"/>
    </row>
    <row r="34" spans="1:8" ht="12" customHeight="1" x14ac:dyDescent="0.2">
      <c r="A34" s="142"/>
      <c r="B34" s="143" t="s">
        <v>1002</v>
      </c>
      <c r="C34" s="143"/>
      <c r="D34" s="143"/>
      <c r="E34" s="143"/>
      <c r="F34" s="144"/>
      <c r="G34" s="144"/>
    </row>
    <row r="35" spans="1:8" ht="12" customHeight="1" x14ac:dyDescent="0.2">
      <c r="A35" s="142"/>
      <c r="B35" s="143" t="s">
        <v>1003</v>
      </c>
      <c r="C35" s="143"/>
      <c r="D35" s="143"/>
      <c r="E35" s="143"/>
      <c r="F35" s="144"/>
      <c r="G35" s="144"/>
    </row>
    <row r="36" spans="1:8" ht="12" customHeight="1" x14ac:dyDescent="0.2">
      <c r="A36" s="142" t="s">
        <v>1004</v>
      </c>
      <c r="B36" s="143" t="s">
        <v>2199</v>
      </c>
      <c r="C36" s="143"/>
      <c r="D36" s="143"/>
      <c r="E36" s="143"/>
      <c r="F36" s="144"/>
      <c r="G36" s="144"/>
    </row>
    <row r="37" spans="1:8" ht="12" customHeight="1" x14ac:dyDescent="0.2">
      <c r="A37" s="142"/>
      <c r="B37" s="143" t="s">
        <v>1576</v>
      </c>
      <c r="C37" s="143"/>
      <c r="D37" s="143"/>
      <c r="E37" s="143"/>
      <c r="F37" s="144"/>
      <c r="G37" s="144"/>
    </row>
    <row r="38" spans="1:8" ht="12" customHeight="1" x14ac:dyDescent="0.2">
      <c r="A38" s="142" t="s">
        <v>1577</v>
      </c>
      <c r="B38" s="143" t="s">
        <v>1578</v>
      </c>
      <c r="C38" s="143"/>
      <c r="D38" s="143"/>
      <c r="E38" s="143"/>
      <c r="F38" s="144"/>
      <c r="G38" s="144"/>
    </row>
    <row r="39" spans="1:8" ht="12" customHeight="1" x14ac:dyDescent="0.2">
      <c r="A39" s="145"/>
      <c r="B39" s="143" t="s">
        <v>1579</v>
      </c>
      <c r="C39" s="143"/>
      <c r="D39" s="143"/>
      <c r="E39" s="143"/>
      <c r="F39" s="144"/>
      <c r="G39" s="144"/>
    </row>
    <row r="40" spans="1:8" ht="12" customHeight="1" x14ac:dyDescent="0.2">
      <c r="A40" s="145"/>
      <c r="B40" s="143" t="s">
        <v>1580</v>
      </c>
      <c r="C40" s="143"/>
      <c r="D40" s="143"/>
      <c r="E40" s="143"/>
      <c r="F40" s="144"/>
      <c r="G40" s="144"/>
    </row>
    <row r="41" spans="1:8" ht="12" customHeight="1" x14ac:dyDescent="0.2">
      <c r="A41" s="3"/>
      <c r="E41" s="2"/>
      <c r="H41" s="2" t="s">
        <v>3978</v>
      </c>
    </row>
    <row r="42" spans="1:8" ht="15" customHeight="1" x14ac:dyDescent="0.2"/>
    <row r="43" spans="1:8" ht="15" customHeight="1" x14ac:dyDescent="0.2"/>
    <row r="44" spans="1:8" ht="15" customHeight="1" x14ac:dyDescent="0.2"/>
    <row r="45" spans="1:8" ht="15" customHeight="1" x14ac:dyDescent="0.2"/>
    <row r="46" spans="1:8" ht="15" customHeight="1" x14ac:dyDescent="0.2"/>
  </sheetData>
  <mergeCells count="9">
    <mergeCell ref="A22:A23"/>
    <mergeCell ref="B22:E22"/>
    <mergeCell ref="F22:I22"/>
    <mergeCell ref="A13:A14"/>
    <mergeCell ref="A4:A5"/>
    <mergeCell ref="B13:E13"/>
    <mergeCell ref="F13:I13"/>
    <mergeCell ref="B4:E4"/>
    <mergeCell ref="F4:I4"/>
  </mergeCells>
  <phoneticPr fontId="2"/>
  <pageMargins left="0.75" right="0.75" top="1" bottom="1" header="0.51200000000000001" footer="0.51200000000000001"/>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theme="5" tint="0.39997558519241921"/>
  </sheetPr>
  <dimension ref="A1:J113"/>
  <sheetViews>
    <sheetView view="pageBreakPreview" zoomScaleNormal="100" zoomScaleSheetLayoutView="100" workbookViewId="0">
      <selection activeCell="A9" sqref="A9:J9"/>
    </sheetView>
  </sheetViews>
  <sheetFormatPr defaultColWidth="9" defaultRowHeight="12" x14ac:dyDescent="0.2"/>
  <cols>
    <col min="1" max="1" width="8.6328125" style="1" customWidth="1"/>
    <col min="2" max="3" width="7.6328125" style="1" customWidth="1"/>
    <col min="4" max="4" width="10.6328125" style="1" customWidth="1"/>
    <col min="5" max="6" width="7.6328125" style="1" customWidth="1"/>
    <col min="7" max="7" width="10.6328125" style="1" customWidth="1"/>
    <col min="8" max="9" width="7.6328125" style="1" customWidth="1"/>
    <col min="10" max="10" width="10.6328125" style="1" customWidth="1"/>
    <col min="11" max="16384" width="9" style="1"/>
  </cols>
  <sheetData>
    <row r="1" spans="1:10" ht="14.15" customHeight="1" x14ac:dyDescent="0.2">
      <c r="A1" s="6" t="s">
        <v>782</v>
      </c>
      <c r="B1" s="4"/>
      <c r="C1" s="4"/>
      <c r="D1" s="4"/>
      <c r="E1" s="4"/>
      <c r="F1" s="4"/>
      <c r="G1" s="4"/>
      <c r="H1" s="4"/>
      <c r="I1" s="4"/>
      <c r="J1" s="4"/>
    </row>
    <row r="2" spans="1:10" ht="14.15" customHeight="1" x14ac:dyDescent="0.2">
      <c r="A2" s="6" t="s">
        <v>1891</v>
      </c>
      <c r="B2" s="4"/>
      <c r="C2" s="4"/>
      <c r="D2" s="4"/>
      <c r="E2" s="4"/>
      <c r="F2" s="4"/>
      <c r="G2" s="4"/>
      <c r="H2" s="4"/>
      <c r="I2" s="4"/>
      <c r="J2" s="2" t="s">
        <v>1955</v>
      </c>
    </row>
    <row r="3" spans="1:10" ht="14.15" customHeight="1" x14ac:dyDescent="0.2">
      <c r="A3" s="704" t="s">
        <v>783</v>
      </c>
      <c r="B3" s="626" t="s">
        <v>2621</v>
      </c>
      <c r="C3" s="673"/>
      <c r="D3" s="627"/>
      <c r="E3" s="626" t="s">
        <v>2622</v>
      </c>
      <c r="F3" s="673"/>
      <c r="G3" s="627"/>
      <c r="H3" s="626" t="s">
        <v>2294</v>
      </c>
      <c r="I3" s="673"/>
      <c r="J3" s="627"/>
    </row>
    <row r="4" spans="1:10" ht="14.15" customHeight="1" x14ac:dyDescent="0.2">
      <c r="A4" s="706"/>
      <c r="B4" s="99" t="s">
        <v>428</v>
      </c>
      <c r="C4" s="99" t="s">
        <v>1956</v>
      </c>
      <c r="D4" s="99" t="s">
        <v>4416</v>
      </c>
      <c r="E4" s="99" t="s">
        <v>428</v>
      </c>
      <c r="F4" s="99" t="s">
        <v>1956</v>
      </c>
      <c r="G4" s="99" t="s">
        <v>4416</v>
      </c>
      <c r="H4" s="99" t="s">
        <v>428</v>
      </c>
      <c r="I4" s="99" t="s">
        <v>1956</v>
      </c>
      <c r="J4" s="99" t="s">
        <v>4416</v>
      </c>
    </row>
    <row r="5" spans="1:10" s="6" customFormat="1" ht="14.15" customHeight="1" x14ac:dyDescent="0.2">
      <c r="A5" s="184" t="s">
        <v>1499</v>
      </c>
      <c r="B5" s="135">
        <v>1608</v>
      </c>
      <c r="C5" s="135">
        <v>8607</v>
      </c>
      <c r="D5" s="135">
        <v>19649170</v>
      </c>
      <c r="E5" s="135">
        <v>1597</v>
      </c>
      <c r="F5" s="135">
        <v>9242</v>
      </c>
      <c r="G5" s="135" t="s">
        <v>1892</v>
      </c>
      <c r="H5" s="135">
        <v>1179</v>
      </c>
      <c r="I5" s="135">
        <v>6568</v>
      </c>
      <c r="J5" s="135">
        <v>15952282</v>
      </c>
    </row>
    <row r="6" spans="1:10" ht="12" customHeight="1" x14ac:dyDescent="0.2">
      <c r="A6" s="4"/>
      <c r="B6" s="4"/>
      <c r="C6" s="4"/>
      <c r="D6" s="4"/>
      <c r="E6" s="4"/>
      <c r="F6" s="4"/>
      <c r="H6" s="4"/>
      <c r="I6" s="4"/>
      <c r="J6" s="4"/>
    </row>
    <row r="7" spans="1:10" ht="12" customHeight="1" x14ac:dyDescent="0.2">
      <c r="A7" s="704" t="s">
        <v>783</v>
      </c>
      <c r="B7" s="626" t="s">
        <v>2716</v>
      </c>
      <c r="C7" s="673"/>
      <c r="D7" s="627"/>
      <c r="E7" s="626" t="s">
        <v>3405</v>
      </c>
      <c r="F7" s="673"/>
      <c r="G7" s="627"/>
      <c r="H7" s="626" t="s">
        <v>4415</v>
      </c>
      <c r="I7" s="673"/>
      <c r="J7" s="627"/>
    </row>
    <row r="8" spans="1:10" ht="12" customHeight="1" x14ac:dyDescent="0.2">
      <c r="A8" s="706"/>
      <c r="B8" s="99" t="s">
        <v>428</v>
      </c>
      <c r="C8" s="99" t="s">
        <v>1956</v>
      </c>
      <c r="D8" s="99" t="s">
        <v>4416</v>
      </c>
      <c r="E8" s="99" t="s">
        <v>428</v>
      </c>
      <c r="F8" s="99" t="s">
        <v>1956</v>
      </c>
      <c r="G8" s="99" t="s">
        <v>4416</v>
      </c>
      <c r="H8" s="99" t="s">
        <v>428</v>
      </c>
      <c r="I8" s="99" t="s">
        <v>1956</v>
      </c>
      <c r="J8" s="99" t="s">
        <v>4416</v>
      </c>
    </row>
    <row r="9" spans="1:10" ht="12" customHeight="1" x14ac:dyDescent="0.2">
      <c r="A9" s="184" t="s">
        <v>1499</v>
      </c>
      <c r="B9" s="135">
        <v>1177</v>
      </c>
      <c r="C9" s="135">
        <v>6500</v>
      </c>
      <c r="D9" s="135">
        <v>17122320</v>
      </c>
      <c r="E9" s="135">
        <v>1091</v>
      </c>
      <c r="F9" s="135">
        <v>6339</v>
      </c>
      <c r="G9" s="135">
        <v>17065038</v>
      </c>
      <c r="H9" s="135">
        <v>1057</v>
      </c>
      <c r="I9" s="135">
        <v>6252</v>
      </c>
      <c r="J9" s="135">
        <v>15301103</v>
      </c>
    </row>
    <row r="10" spans="1:10" ht="12" customHeight="1" x14ac:dyDescent="0.2">
      <c r="A10" s="106"/>
      <c r="B10" s="106"/>
      <c r="C10" s="106"/>
      <c r="D10" s="106"/>
      <c r="E10" s="106"/>
      <c r="F10" s="106"/>
      <c r="G10" s="106"/>
      <c r="J10" s="174" t="s">
        <v>4417</v>
      </c>
    </row>
    <row r="11" spans="1:10" ht="12" customHeight="1" x14ac:dyDescent="0.2"/>
    <row r="113" spans="1:1" x14ac:dyDescent="0.2">
      <c r="A113" s="5"/>
    </row>
  </sheetData>
  <mergeCells count="8">
    <mergeCell ref="A7:A8"/>
    <mergeCell ref="B7:D7"/>
    <mergeCell ref="E7:G7"/>
    <mergeCell ref="H7:J7"/>
    <mergeCell ref="B3:D3"/>
    <mergeCell ref="E3:G3"/>
    <mergeCell ref="H3:J3"/>
    <mergeCell ref="A3:A4"/>
  </mergeCells>
  <phoneticPr fontId="2"/>
  <pageMargins left="0.74803149606299213" right="0.74803149606299213" top="0.98425196850393704" bottom="0.98425196850393704" header="0.51181102362204722" footer="0.35433070866141736"/>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theme="5" tint="0.39997558519241921"/>
  </sheetPr>
  <dimension ref="A1:L57"/>
  <sheetViews>
    <sheetView view="pageBreakPreview" zoomScaleNormal="100" zoomScaleSheetLayoutView="100" workbookViewId="0">
      <selection activeCell="P31" sqref="P31"/>
    </sheetView>
  </sheetViews>
  <sheetFormatPr defaultColWidth="9" defaultRowHeight="12" x14ac:dyDescent="0.2"/>
  <cols>
    <col min="1" max="1" width="8.36328125" style="1" customWidth="1"/>
    <col min="2" max="2" width="6.6328125" style="1" customWidth="1"/>
    <col min="3" max="3" width="8" style="1" customWidth="1"/>
    <col min="4" max="12" width="6.6328125" style="1" customWidth="1"/>
    <col min="13" max="16384" width="9" style="1"/>
  </cols>
  <sheetData>
    <row r="1" spans="1:11" ht="14.15" customHeight="1" x14ac:dyDescent="0.2">
      <c r="A1" s="6" t="s">
        <v>1217</v>
      </c>
      <c r="B1" s="4"/>
      <c r="C1" s="4"/>
      <c r="D1" s="4"/>
      <c r="E1" s="4"/>
      <c r="F1" s="4"/>
      <c r="G1" s="4"/>
      <c r="H1" s="4"/>
      <c r="I1" s="4"/>
      <c r="J1" s="4"/>
      <c r="K1" s="4"/>
    </row>
    <row r="2" spans="1:11" ht="14.15" customHeight="1" x14ac:dyDescent="0.2">
      <c r="A2" s="6" t="s">
        <v>1830</v>
      </c>
      <c r="B2" s="4"/>
      <c r="C2" s="4"/>
      <c r="D2" s="4"/>
      <c r="E2" s="4"/>
      <c r="F2" s="4"/>
      <c r="G2" s="4"/>
      <c r="H2" s="4"/>
      <c r="I2" s="4"/>
      <c r="J2" s="4"/>
      <c r="K2" s="4"/>
    </row>
    <row r="3" spans="1:11" ht="24" customHeight="1" x14ac:dyDescent="0.2">
      <c r="A3" s="192" t="s">
        <v>1831</v>
      </c>
      <c r="B3" s="640" t="s">
        <v>724</v>
      </c>
      <c r="C3" s="640"/>
      <c r="D3" s="640" t="s">
        <v>448</v>
      </c>
      <c r="E3" s="640"/>
      <c r="F3" s="4"/>
      <c r="G3" s="4"/>
    </row>
    <row r="4" spans="1:11" ht="14.15" customHeight="1" x14ac:dyDescent="0.2">
      <c r="A4" s="511">
        <v>23</v>
      </c>
      <c r="B4" s="768">
        <v>280433</v>
      </c>
      <c r="C4" s="769"/>
      <c r="D4" s="768">
        <v>184049</v>
      </c>
      <c r="E4" s="769"/>
      <c r="F4" s="4"/>
      <c r="G4" s="4"/>
    </row>
    <row r="5" spans="1:11" ht="14.15" customHeight="1" x14ac:dyDescent="0.2">
      <c r="A5" s="511">
        <v>24</v>
      </c>
      <c r="B5" s="768">
        <v>284239</v>
      </c>
      <c r="C5" s="769"/>
      <c r="D5" s="768">
        <v>184462</v>
      </c>
      <c r="E5" s="769"/>
      <c r="F5" s="4"/>
      <c r="G5" s="4"/>
    </row>
    <row r="6" spans="1:11" ht="14.15" customHeight="1" x14ac:dyDescent="0.2">
      <c r="A6" s="511">
        <v>25</v>
      </c>
      <c r="B6" s="768">
        <v>305354</v>
      </c>
      <c r="C6" s="769"/>
      <c r="D6" s="768">
        <v>199084</v>
      </c>
      <c r="E6" s="769"/>
      <c r="F6" s="4"/>
      <c r="G6" s="4"/>
    </row>
    <row r="7" spans="1:11" ht="14.15" customHeight="1" x14ac:dyDescent="0.2">
      <c r="A7" s="511">
        <v>26</v>
      </c>
      <c r="B7" s="768">
        <v>298961</v>
      </c>
      <c r="C7" s="769"/>
      <c r="D7" s="768">
        <v>196712</v>
      </c>
      <c r="E7" s="769"/>
      <c r="F7" s="4"/>
      <c r="G7" s="4"/>
    </row>
    <row r="8" spans="1:11" ht="14.15" customHeight="1" x14ac:dyDescent="0.2">
      <c r="A8" s="511">
        <v>27</v>
      </c>
      <c r="B8" s="768">
        <v>314964</v>
      </c>
      <c r="C8" s="769"/>
      <c r="D8" s="768">
        <v>206242</v>
      </c>
      <c r="E8" s="769"/>
      <c r="F8" s="4"/>
      <c r="G8" s="4"/>
    </row>
    <row r="9" spans="1:11" ht="14.15" customHeight="1" x14ac:dyDescent="0.2">
      <c r="A9" s="511">
        <v>28</v>
      </c>
      <c r="B9" s="768">
        <v>312841</v>
      </c>
      <c r="C9" s="769"/>
      <c r="D9" s="768">
        <v>205960</v>
      </c>
      <c r="E9" s="769"/>
      <c r="F9" s="4"/>
      <c r="G9" s="4"/>
    </row>
    <row r="10" spans="1:11" ht="14.15" customHeight="1" x14ac:dyDescent="0.2">
      <c r="A10" s="511">
        <v>29</v>
      </c>
      <c r="B10" s="768">
        <v>313326</v>
      </c>
      <c r="C10" s="770"/>
      <c r="D10" s="768">
        <v>206218</v>
      </c>
      <c r="E10" s="769"/>
      <c r="F10" s="4"/>
      <c r="G10" s="4"/>
    </row>
    <row r="11" spans="1:11" ht="14.15" customHeight="1" x14ac:dyDescent="0.2">
      <c r="A11" s="511">
        <v>30</v>
      </c>
      <c r="B11" s="512" t="s">
        <v>4047</v>
      </c>
      <c r="C11" s="513">
        <v>313325</v>
      </c>
      <c r="D11" s="768">
        <v>203738</v>
      </c>
      <c r="E11" s="769"/>
      <c r="F11" s="4"/>
      <c r="G11" s="4"/>
    </row>
    <row r="12" spans="1:11" ht="14.15" customHeight="1" x14ac:dyDescent="0.2">
      <c r="A12" s="404" t="s">
        <v>4006</v>
      </c>
      <c r="B12" s="512" t="s">
        <v>4047</v>
      </c>
      <c r="C12" s="513">
        <v>313448</v>
      </c>
      <c r="D12" s="768">
        <v>203631</v>
      </c>
      <c r="E12" s="769"/>
      <c r="F12" s="4"/>
      <c r="G12" s="4"/>
    </row>
    <row r="13" spans="1:11" ht="14.15" customHeight="1" x14ac:dyDescent="0.2">
      <c r="A13" s="404">
        <v>2</v>
      </c>
      <c r="B13" s="512" t="s">
        <v>4047</v>
      </c>
      <c r="C13" s="513">
        <v>313448</v>
      </c>
      <c r="D13" s="768">
        <v>193165</v>
      </c>
      <c r="E13" s="769"/>
      <c r="F13" s="4"/>
      <c r="G13" s="4"/>
    </row>
    <row r="14" spans="1:11" ht="14.15" customHeight="1" x14ac:dyDescent="0.2">
      <c r="A14" s="404">
        <v>3</v>
      </c>
      <c r="B14" s="512" t="s">
        <v>4047</v>
      </c>
      <c r="C14" s="513">
        <v>307035</v>
      </c>
      <c r="D14" s="768">
        <v>199215</v>
      </c>
      <c r="E14" s="769"/>
      <c r="F14" s="4"/>
      <c r="G14" s="4"/>
    </row>
    <row r="15" spans="1:11" ht="12" customHeight="1" x14ac:dyDescent="0.2">
      <c r="A15" s="7" t="s">
        <v>3096</v>
      </c>
      <c r="B15" s="48"/>
      <c r="C15" s="48"/>
      <c r="D15" s="48"/>
      <c r="E15" s="48"/>
      <c r="F15" s="4"/>
      <c r="G15" s="4"/>
    </row>
    <row r="16" spans="1:11" ht="12" customHeight="1" x14ac:dyDescent="0.2">
      <c r="A16" s="7" t="s">
        <v>88</v>
      </c>
      <c r="B16" s="4"/>
      <c r="C16" s="4"/>
      <c r="D16" s="4"/>
      <c r="E16" s="4"/>
      <c r="F16" s="4"/>
      <c r="G16" s="4"/>
      <c r="H16" s="4"/>
      <c r="I16" s="2" t="s">
        <v>2937</v>
      </c>
      <c r="J16" s="4"/>
      <c r="K16" s="4"/>
    </row>
    <row r="17" spans="1:12" ht="12" customHeight="1" x14ac:dyDescent="0.2">
      <c r="A17" s="7"/>
      <c r="B17" s="4"/>
      <c r="C17" s="4"/>
      <c r="D17" s="4"/>
      <c r="E17" s="4"/>
      <c r="F17" s="4"/>
      <c r="G17" s="4"/>
      <c r="H17" s="4"/>
      <c r="I17" s="2"/>
      <c r="J17" s="4"/>
      <c r="K17" s="4"/>
    </row>
    <row r="18" spans="1:12" ht="12" customHeight="1" x14ac:dyDescent="0.2">
      <c r="A18" s="9"/>
      <c r="B18" s="4"/>
      <c r="C18" s="4"/>
      <c r="D18" s="4"/>
      <c r="E18" s="4"/>
      <c r="F18" s="4"/>
      <c r="G18" s="4"/>
      <c r="H18" s="4"/>
      <c r="I18" s="2"/>
      <c r="J18" s="4"/>
      <c r="K18" s="4"/>
    </row>
    <row r="19" spans="1:12" ht="14.15" customHeight="1" x14ac:dyDescent="0.2">
      <c r="A19" s="6" t="s">
        <v>2163</v>
      </c>
      <c r="B19" s="4"/>
      <c r="C19" s="4"/>
      <c r="E19" s="2"/>
      <c r="F19" s="4"/>
      <c r="G19" s="4"/>
      <c r="H19" s="4"/>
      <c r="I19" s="4"/>
      <c r="J19" s="4"/>
      <c r="K19" s="4"/>
      <c r="L19" s="2" t="s">
        <v>1755</v>
      </c>
    </row>
    <row r="20" spans="1:12" ht="14.15" customHeight="1" x14ac:dyDescent="0.2">
      <c r="A20" s="640" t="s">
        <v>2202</v>
      </c>
      <c r="B20" s="640"/>
      <c r="C20" s="640" t="s">
        <v>4068</v>
      </c>
      <c r="D20" s="640"/>
      <c r="E20" s="640" t="s">
        <v>4260</v>
      </c>
      <c r="F20" s="640"/>
      <c r="G20" s="640" t="s">
        <v>4334</v>
      </c>
      <c r="H20" s="640"/>
      <c r="I20" s="640" t="s">
        <v>4418</v>
      </c>
      <c r="J20" s="640"/>
      <c r="K20" s="640" t="s">
        <v>4756</v>
      </c>
      <c r="L20" s="640"/>
    </row>
    <row r="21" spans="1:12" ht="14.15" customHeight="1" x14ac:dyDescent="0.2">
      <c r="A21" s="675" t="s">
        <v>47</v>
      </c>
      <c r="B21" s="184" t="s">
        <v>2203</v>
      </c>
      <c r="C21" s="757">
        <v>5</v>
      </c>
      <c r="D21" s="758"/>
      <c r="E21" s="757">
        <v>4</v>
      </c>
      <c r="F21" s="758"/>
      <c r="G21" s="757">
        <v>2</v>
      </c>
      <c r="H21" s="758"/>
      <c r="I21" s="773">
        <v>2</v>
      </c>
      <c r="J21" s="774"/>
      <c r="K21" s="773">
        <v>2</v>
      </c>
      <c r="L21" s="774"/>
    </row>
    <row r="22" spans="1:12" ht="14.15" customHeight="1" x14ac:dyDescent="0.2">
      <c r="A22" s="675"/>
      <c r="B22" s="184" t="s">
        <v>2204</v>
      </c>
      <c r="C22" s="757">
        <v>34000</v>
      </c>
      <c r="D22" s="758"/>
      <c r="E22" s="757">
        <v>28000</v>
      </c>
      <c r="F22" s="758"/>
      <c r="G22" s="757">
        <v>16000</v>
      </c>
      <c r="H22" s="758"/>
      <c r="I22" s="773">
        <v>16000</v>
      </c>
      <c r="J22" s="774"/>
      <c r="K22" s="773">
        <v>16000</v>
      </c>
      <c r="L22" s="774"/>
    </row>
    <row r="23" spans="1:12" ht="14.15" customHeight="1" x14ac:dyDescent="0.2">
      <c r="A23" s="675" t="s">
        <v>2205</v>
      </c>
      <c r="B23" s="184" t="s">
        <v>2203</v>
      </c>
      <c r="C23" s="757">
        <v>1</v>
      </c>
      <c r="D23" s="758"/>
      <c r="E23" s="757">
        <v>2</v>
      </c>
      <c r="F23" s="758"/>
      <c r="G23" s="757">
        <v>0</v>
      </c>
      <c r="H23" s="758"/>
      <c r="I23" s="773">
        <v>0</v>
      </c>
      <c r="J23" s="774"/>
      <c r="K23" s="773">
        <v>0</v>
      </c>
      <c r="L23" s="774"/>
    </row>
    <row r="24" spans="1:12" ht="14.15" customHeight="1" x14ac:dyDescent="0.2">
      <c r="A24" s="675"/>
      <c r="B24" s="184" t="s">
        <v>2204</v>
      </c>
      <c r="C24" s="757">
        <v>10000</v>
      </c>
      <c r="D24" s="758"/>
      <c r="E24" s="757">
        <v>11000</v>
      </c>
      <c r="F24" s="758"/>
      <c r="G24" s="757">
        <v>0</v>
      </c>
      <c r="H24" s="758"/>
      <c r="I24" s="773">
        <v>0</v>
      </c>
      <c r="J24" s="774"/>
      <c r="K24" s="773">
        <v>0</v>
      </c>
      <c r="L24" s="774"/>
    </row>
    <row r="25" spans="1:12" ht="13.5" customHeight="1" x14ac:dyDescent="0.2">
      <c r="A25" s="766" t="s">
        <v>4080</v>
      </c>
      <c r="B25" s="184" t="s">
        <v>2203</v>
      </c>
      <c r="C25" s="757" t="s">
        <v>1080</v>
      </c>
      <c r="D25" s="758"/>
      <c r="E25" s="757">
        <v>23</v>
      </c>
      <c r="F25" s="758"/>
      <c r="G25" s="757">
        <v>24</v>
      </c>
      <c r="H25" s="758"/>
      <c r="I25" s="773">
        <v>17</v>
      </c>
      <c r="J25" s="774"/>
      <c r="K25" s="773">
        <v>1</v>
      </c>
      <c r="L25" s="774"/>
    </row>
    <row r="26" spans="1:12" ht="14.15" customHeight="1" x14ac:dyDescent="0.2">
      <c r="A26" s="767"/>
      <c r="B26" s="184" t="s">
        <v>2204</v>
      </c>
      <c r="C26" s="757" t="s">
        <v>1080</v>
      </c>
      <c r="D26" s="758"/>
      <c r="E26" s="757">
        <v>336500</v>
      </c>
      <c r="F26" s="758"/>
      <c r="G26" s="757">
        <v>219500</v>
      </c>
      <c r="H26" s="758"/>
      <c r="I26" s="773">
        <v>144600</v>
      </c>
      <c r="J26" s="774"/>
      <c r="K26" s="773">
        <v>15000</v>
      </c>
      <c r="L26" s="774"/>
    </row>
    <row r="27" spans="1:12" ht="12" customHeight="1" x14ac:dyDescent="0.2">
      <c r="A27" s="4" t="s">
        <v>1588</v>
      </c>
      <c r="B27" s="4"/>
      <c r="C27" s="4"/>
      <c r="G27" s="2"/>
      <c r="H27" s="2"/>
      <c r="I27" s="4"/>
      <c r="K27" s="4"/>
      <c r="L27" s="2" t="s">
        <v>3979</v>
      </c>
    </row>
    <row r="28" spans="1:12" ht="12" customHeight="1" x14ac:dyDescent="0.2">
      <c r="A28" s="4"/>
      <c r="B28" s="4"/>
      <c r="C28" s="4"/>
      <c r="D28" s="4"/>
      <c r="E28" s="4"/>
      <c r="F28" s="4"/>
      <c r="G28" s="4"/>
      <c r="H28" s="4"/>
      <c r="I28" s="4"/>
      <c r="J28" s="4"/>
      <c r="K28" s="4"/>
    </row>
    <row r="29" spans="1:12" ht="14.15" customHeight="1" x14ac:dyDescent="0.2">
      <c r="A29" s="6" t="s">
        <v>1125</v>
      </c>
      <c r="B29" s="4"/>
      <c r="C29" s="4"/>
      <c r="D29" s="4"/>
      <c r="E29" s="4"/>
      <c r="F29" s="4"/>
      <c r="H29" s="4"/>
      <c r="J29" s="4"/>
      <c r="K29" s="2" t="s">
        <v>1589</v>
      </c>
    </row>
    <row r="30" spans="1:12" ht="14.15" customHeight="1" x14ac:dyDescent="0.2">
      <c r="A30" s="270"/>
      <c r="B30" s="765" t="s">
        <v>4069</v>
      </c>
      <c r="C30" s="765"/>
      <c r="D30" s="765" t="s">
        <v>4261</v>
      </c>
      <c r="E30" s="765"/>
      <c r="F30" s="759" t="s">
        <v>4335</v>
      </c>
      <c r="G30" s="760"/>
      <c r="H30" s="775" t="s">
        <v>4369</v>
      </c>
      <c r="I30" s="775"/>
      <c r="J30" s="775" t="s">
        <v>4757</v>
      </c>
      <c r="K30" s="775"/>
    </row>
    <row r="31" spans="1:12" ht="14.15" customHeight="1" x14ac:dyDescent="0.2">
      <c r="A31" s="192" t="s">
        <v>1844</v>
      </c>
      <c r="B31" s="763">
        <v>0</v>
      </c>
      <c r="C31" s="764"/>
      <c r="D31" s="763">
        <v>0</v>
      </c>
      <c r="E31" s="764"/>
      <c r="F31" s="763">
        <v>0</v>
      </c>
      <c r="G31" s="764"/>
      <c r="H31" s="763">
        <v>0</v>
      </c>
      <c r="I31" s="764"/>
      <c r="J31" s="651">
        <v>3</v>
      </c>
      <c r="K31" s="652"/>
    </row>
    <row r="32" spans="1:12" ht="14.15" customHeight="1" x14ac:dyDescent="0.2">
      <c r="A32" s="192" t="s">
        <v>1845</v>
      </c>
      <c r="B32" s="761">
        <v>0</v>
      </c>
      <c r="C32" s="762"/>
      <c r="D32" s="761">
        <v>0</v>
      </c>
      <c r="E32" s="762"/>
      <c r="F32" s="761">
        <v>0</v>
      </c>
      <c r="G32" s="762"/>
      <c r="H32" s="761">
        <v>0</v>
      </c>
      <c r="I32" s="762"/>
      <c r="J32" s="771">
        <v>26957</v>
      </c>
      <c r="K32" s="772"/>
    </row>
    <row r="33" spans="1:11" ht="12" customHeight="1" x14ac:dyDescent="0.2">
      <c r="A33" s="4"/>
      <c r="B33" s="4" t="s">
        <v>1846</v>
      </c>
      <c r="C33" s="4"/>
      <c r="D33" s="4"/>
      <c r="E33" s="4"/>
      <c r="F33" s="4"/>
      <c r="H33" s="4"/>
      <c r="J33" s="4"/>
      <c r="K33" s="2"/>
    </row>
    <row r="34" spans="1:11" ht="12" customHeight="1" x14ac:dyDescent="0.2">
      <c r="A34" s="4"/>
      <c r="B34" s="4"/>
      <c r="C34" s="4"/>
      <c r="D34" s="4"/>
      <c r="E34" s="4"/>
      <c r="F34" s="4"/>
      <c r="H34" s="4"/>
      <c r="J34" s="4"/>
      <c r="K34" s="2" t="s">
        <v>1590</v>
      </c>
    </row>
    <row r="35" spans="1:11" ht="12" customHeight="1" x14ac:dyDescent="0.2">
      <c r="A35" s="4"/>
      <c r="B35" s="4"/>
      <c r="C35" s="4"/>
      <c r="D35" s="4"/>
      <c r="E35" s="4"/>
      <c r="F35" s="4"/>
      <c r="H35" s="4"/>
      <c r="J35" s="4"/>
      <c r="K35" s="2"/>
    </row>
    <row r="36" spans="1:11" ht="12" customHeight="1" x14ac:dyDescent="0.2"/>
    <row r="37" spans="1:11" ht="14.15" customHeight="1" x14ac:dyDescent="0.2">
      <c r="A37" s="47" t="s">
        <v>3417</v>
      </c>
    </row>
    <row r="38" spans="1:11" ht="14.15" customHeight="1" x14ac:dyDescent="0.2">
      <c r="A38" s="192" t="s">
        <v>157</v>
      </c>
      <c r="B38" s="634" t="s">
        <v>158</v>
      </c>
      <c r="C38" s="634"/>
      <c r="D38" s="634" t="s">
        <v>159</v>
      </c>
      <c r="E38" s="634"/>
      <c r="F38" s="634" t="s">
        <v>160</v>
      </c>
      <c r="G38" s="634"/>
      <c r="H38" s="634" t="s">
        <v>1768</v>
      </c>
      <c r="I38" s="634"/>
    </row>
    <row r="39" spans="1:11" ht="14.15" customHeight="1" x14ac:dyDescent="0.2">
      <c r="A39" s="192">
        <v>5</v>
      </c>
      <c r="B39" s="651">
        <v>12</v>
      </c>
      <c r="C39" s="652"/>
      <c r="D39" s="651">
        <v>10</v>
      </c>
      <c r="E39" s="652"/>
      <c r="F39" s="651">
        <v>10</v>
      </c>
      <c r="G39" s="652"/>
      <c r="H39" s="651">
        <v>3</v>
      </c>
      <c r="I39" s="652"/>
    </row>
    <row r="40" spans="1:11" ht="12" customHeight="1" x14ac:dyDescent="0.2">
      <c r="A40" s="9"/>
      <c r="B40" s="2"/>
      <c r="C40" s="2"/>
      <c r="D40" s="2"/>
      <c r="E40" s="2"/>
      <c r="F40" s="2"/>
      <c r="G40" s="2"/>
      <c r="H40" s="2"/>
      <c r="I40" s="2"/>
    </row>
    <row r="41" spans="1:11" ht="12" customHeight="1" x14ac:dyDescent="0.2">
      <c r="A41" s="7" t="s">
        <v>1901</v>
      </c>
      <c r="B41" s="9"/>
      <c r="C41" s="9"/>
      <c r="D41" s="9"/>
      <c r="E41" s="9"/>
      <c r="F41" s="9"/>
      <c r="G41" s="9"/>
      <c r="H41" s="9"/>
      <c r="I41" s="9"/>
    </row>
    <row r="42" spans="1:11" ht="12" customHeight="1" x14ac:dyDescent="0.2">
      <c r="A42" s="7" t="s">
        <v>1377</v>
      </c>
      <c r="B42" s="9"/>
      <c r="C42" s="9"/>
      <c r="D42" s="9"/>
      <c r="E42" s="9"/>
      <c r="F42" s="9"/>
      <c r="G42" s="9"/>
      <c r="H42" s="9"/>
      <c r="I42" s="9"/>
    </row>
    <row r="43" spans="1:11" ht="12" customHeight="1" x14ac:dyDescent="0.2">
      <c r="A43" s="7" t="s">
        <v>2837</v>
      </c>
      <c r="B43" s="9"/>
      <c r="C43" s="9"/>
      <c r="D43" s="9"/>
      <c r="E43" s="9"/>
      <c r="F43" s="9"/>
      <c r="G43" s="9"/>
      <c r="H43" s="9"/>
      <c r="I43" s="9"/>
    </row>
    <row r="44" spans="1:11" ht="12" customHeight="1" x14ac:dyDescent="0.2">
      <c r="I44" s="2" t="s">
        <v>1764</v>
      </c>
    </row>
    <row r="57" spans="1:1" x14ac:dyDescent="0.2">
      <c r="A57" s="9"/>
    </row>
  </sheetData>
  <mergeCells count="82">
    <mergeCell ref="E25:F25"/>
    <mergeCell ref="G25:H25"/>
    <mergeCell ref="I25:J25"/>
    <mergeCell ref="C26:D26"/>
    <mergeCell ref="E26:F26"/>
    <mergeCell ref="G26:H26"/>
    <mergeCell ref="I26:J26"/>
    <mergeCell ref="G23:H23"/>
    <mergeCell ref="G24:H24"/>
    <mergeCell ref="I20:J20"/>
    <mergeCell ref="G20:H20"/>
    <mergeCell ref="K20:L20"/>
    <mergeCell ref="I21:J21"/>
    <mergeCell ref="I22:J22"/>
    <mergeCell ref="K21:L21"/>
    <mergeCell ref="K22:L22"/>
    <mergeCell ref="D10:E10"/>
    <mergeCell ref="J32:K32"/>
    <mergeCell ref="I23:J23"/>
    <mergeCell ref="I24:J24"/>
    <mergeCell ref="F31:G31"/>
    <mergeCell ref="J31:K31"/>
    <mergeCell ref="J30:K30"/>
    <mergeCell ref="K23:L23"/>
    <mergeCell ref="K24:L24"/>
    <mergeCell ref="K25:L25"/>
    <mergeCell ref="K26:L26"/>
    <mergeCell ref="H32:I32"/>
    <mergeCell ref="H30:I30"/>
    <mergeCell ref="E23:F23"/>
    <mergeCell ref="G21:H21"/>
    <mergeCell ref="G22:H22"/>
    <mergeCell ref="B3:C3"/>
    <mergeCell ref="D3:E3"/>
    <mergeCell ref="D4:E4"/>
    <mergeCell ref="B4:C4"/>
    <mergeCell ref="D7:E7"/>
    <mergeCell ref="B5:C5"/>
    <mergeCell ref="D5:E5"/>
    <mergeCell ref="D6:E6"/>
    <mergeCell ref="B7:C7"/>
    <mergeCell ref="B6:C6"/>
    <mergeCell ref="D12:E12"/>
    <mergeCell ref="D9:E9"/>
    <mergeCell ref="B8:C8"/>
    <mergeCell ref="D8:E8"/>
    <mergeCell ref="A21:A22"/>
    <mergeCell ref="C21:D21"/>
    <mergeCell ref="C22:D22"/>
    <mergeCell ref="E21:F21"/>
    <mergeCell ref="E22:F22"/>
    <mergeCell ref="E20:F20"/>
    <mergeCell ref="C20:D20"/>
    <mergeCell ref="B9:C9"/>
    <mergeCell ref="D13:E13"/>
    <mergeCell ref="D14:E14"/>
    <mergeCell ref="D11:E11"/>
    <mergeCell ref="B10:C10"/>
    <mergeCell ref="B38:C38"/>
    <mergeCell ref="B32:C32"/>
    <mergeCell ref="B30:C30"/>
    <mergeCell ref="A20:B20"/>
    <mergeCell ref="C23:D23"/>
    <mergeCell ref="A23:A24"/>
    <mergeCell ref="A25:A26"/>
    <mergeCell ref="C25:D25"/>
    <mergeCell ref="H39:I39"/>
    <mergeCell ref="H38:I38"/>
    <mergeCell ref="D38:E38"/>
    <mergeCell ref="F38:G38"/>
    <mergeCell ref="E24:F24"/>
    <mergeCell ref="C24:D24"/>
    <mergeCell ref="F30:G30"/>
    <mergeCell ref="D32:E32"/>
    <mergeCell ref="H31:I31"/>
    <mergeCell ref="D30:E30"/>
    <mergeCell ref="D31:E31"/>
    <mergeCell ref="B31:C31"/>
    <mergeCell ref="F32:G32"/>
    <mergeCell ref="F39:G39"/>
    <mergeCell ref="B39:C39"/>
    <mergeCell ref="D39:E39"/>
  </mergeCells>
  <phoneticPr fontId="2"/>
  <pageMargins left="0.75" right="0.75" top="1" bottom="1" header="0.51200000000000001" footer="0.51200000000000001"/>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theme="5" tint="0.39997558519241921"/>
  </sheetPr>
  <dimension ref="A1:Q143"/>
  <sheetViews>
    <sheetView view="pageBreakPreview" zoomScaleNormal="100" zoomScaleSheetLayoutView="100" workbookViewId="0">
      <selection activeCell="A5" sqref="A5"/>
    </sheetView>
  </sheetViews>
  <sheetFormatPr defaultColWidth="9" defaultRowHeight="12" x14ac:dyDescent="0.2"/>
  <cols>
    <col min="1" max="4" width="8.90625" style="1" customWidth="1"/>
    <col min="5" max="5" width="9.26953125" style="1" customWidth="1"/>
    <col min="6" max="6" width="8.7265625" style="1" customWidth="1"/>
    <col min="7" max="14" width="7.08984375" style="1" customWidth="1"/>
    <col min="15" max="16384" width="9" style="1"/>
  </cols>
  <sheetData>
    <row r="1" spans="1:14" ht="14.15" customHeight="1" x14ac:dyDescent="0.2">
      <c r="A1" s="6" t="s">
        <v>893</v>
      </c>
      <c r="B1" s="4"/>
      <c r="C1" s="4"/>
      <c r="D1" s="4"/>
      <c r="E1" s="4"/>
      <c r="F1" s="4"/>
      <c r="G1" s="4"/>
      <c r="H1" s="4"/>
      <c r="I1" s="4"/>
      <c r="J1" s="4"/>
      <c r="K1" s="4"/>
      <c r="L1" s="4"/>
      <c r="M1" s="4"/>
      <c r="N1" s="4"/>
    </row>
    <row r="2" spans="1:14" ht="14.15" customHeight="1" x14ac:dyDescent="0.2">
      <c r="A2" s="6" t="s">
        <v>4758</v>
      </c>
      <c r="B2" s="4"/>
      <c r="C2" s="4"/>
      <c r="D2" s="4"/>
      <c r="E2" s="4"/>
      <c r="F2" s="304"/>
      <c r="G2" s="4"/>
      <c r="H2" s="4"/>
      <c r="I2" s="4"/>
      <c r="J2" s="4"/>
      <c r="K2" s="4"/>
      <c r="L2" s="4"/>
      <c r="M2" s="4"/>
      <c r="N2" s="4"/>
    </row>
    <row r="3" spans="1:14" ht="14.15" customHeight="1" x14ac:dyDescent="0.2">
      <c r="A3" s="640" t="s">
        <v>1400</v>
      </c>
      <c r="B3" s="640" t="s">
        <v>797</v>
      </c>
      <c r="C3" s="640"/>
      <c r="D3" s="640"/>
      <c r="E3" s="640" t="s">
        <v>161</v>
      </c>
      <c r="F3" s="640"/>
      <c r="G3" s="640"/>
      <c r="H3" s="640" t="s">
        <v>2929</v>
      </c>
      <c r="I3" s="626" t="s">
        <v>1069</v>
      </c>
      <c r="J3" s="627"/>
      <c r="K3" s="702" t="s">
        <v>1055</v>
      </c>
      <c r="L3" s="703"/>
      <c r="M3" s="4"/>
      <c r="N3" s="4"/>
    </row>
    <row r="4" spans="1:14" ht="14.15" customHeight="1" x14ac:dyDescent="0.2">
      <c r="A4" s="640"/>
      <c r="B4" s="99" t="s">
        <v>767</v>
      </c>
      <c r="C4" s="99" t="s">
        <v>452</v>
      </c>
      <c r="D4" s="99" t="s">
        <v>1350</v>
      </c>
      <c r="E4" s="99" t="s">
        <v>1070</v>
      </c>
      <c r="F4" s="99" t="s">
        <v>1071</v>
      </c>
      <c r="G4" s="99" t="s">
        <v>1072</v>
      </c>
      <c r="H4" s="640"/>
      <c r="I4" s="99" t="s">
        <v>1056</v>
      </c>
      <c r="J4" s="99" t="s">
        <v>1351</v>
      </c>
      <c r="K4" s="99" t="s">
        <v>1352</v>
      </c>
      <c r="L4" s="99" t="s">
        <v>1056</v>
      </c>
      <c r="M4" s="4"/>
      <c r="N4" s="4"/>
    </row>
    <row r="5" spans="1:14" ht="14.15" customHeight="1" x14ac:dyDescent="0.2">
      <c r="A5" s="184" t="s">
        <v>1746</v>
      </c>
      <c r="B5" s="56">
        <v>1650761</v>
      </c>
      <c r="C5" s="56">
        <v>1259384.3</v>
      </c>
      <c r="D5" s="56">
        <v>391376.7</v>
      </c>
      <c r="E5" s="56">
        <v>11711471.5</v>
      </c>
      <c r="F5" s="56">
        <v>6783963.2000000002</v>
      </c>
      <c r="G5" s="56">
        <v>636206.5</v>
      </c>
      <c r="H5" s="95">
        <v>0.76291134816003048</v>
      </c>
      <c r="I5" s="56">
        <v>194179.8</v>
      </c>
      <c r="J5" s="95">
        <v>0.11763047467198461</v>
      </c>
      <c r="K5" s="56">
        <v>191</v>
      </c>
      <c r="L5" s="56">
        <v>87709</v>
      </c>
      <c r="M5" s="4"/>
      <c r="N5" s="4"/>
    </row>
    <row r="6" spans="1:14" ht="14.15" customHeight="1" x14ac:dyDescent="0.2">
      <c r="A6" s="184" t="s">
        <v>2298</v>
      </c>
      <c r="B6" s="56">
        <v>112564</v>
      </c>
      <c r="C6" s="56">
        <v>112564</v>
      </c>
      <c r="D6" s="200">
        <v>0</v>
      </c>
      <c r="E6" s="56">
        <v>1578804</v>
      </c>
      <c r="F6" s="56">
        <v>801788</v>
      </c>
      <c r="G6" s="56">
        <v>243718</v>
      </c>
      <c r="H6" s="95">
        <f>C6/B6</f>
        <v>1</v>
      </c>
      <c r="I6" s="56">
        <v>70422</v>
      </c>
      <c r="J6" s="95">
        <f>I6/B6</f>
        <v>0.62561742653068475</v>
      </c>
      <c r="K6" s="56">
        <v>28</v>
      </c>
      <c r="L6" s="56">
        <v>25860</v>
      </c>
      <c r="M6" s="4"/>
      <c r="N6" s="4"/>
    </row>
    <row r="7" spans="1:14" ht="14.15" customHeight="1" x14ac:dyDescent="0.2">
      <c r="A7" s="184" t="s">
        <v>2300</v>
      </c>
      <c r="B7" s="56">
        <v>296514</v>
      </c>
      <c r="C7" s="56">
        <v>270884</v>
      </c>
      <c r="D7" s="56">
        <v>25630</v>
      </c>
      <c r="E7" s="56">
        <v>2795171</v>
      </c>
      <c r="F7" s="56">
        <v>1607952</v>
      </c>
      <c r="G7" s="56">
        <v>184031</v>
      </c>
      <c r="H7" s="95">
        <f>C7/B7</f>
        <v>0.91356226012936992</v>
      </c>
      <c r="I7" s="56">
        <v>62254</v>
      </c>
      <c r="J7" s="95">
        <f>I7/B7</f>
        <v>0.20995298704277032</v>
      </c>
      <c r="K7" s="56">
        <v>36</v>
      </c>
      <c r="L7" s="56">
        <v>22949</v>
      </c>
      <c r="M7" s="4"/>
      <c r="N7" s="4"/>
    </row>
    <row r="8" spans="1:14" ht="14.15" customHeight="1" x14ac:dyDescent="0.2">
      <c r="A8" s="184" t="s">
        <v>1353</v>
      </c>
      <c r="B8" s="56">
        <v>1241683</v>
      </c>
      <c r="C8" s="56">
        <v>875936.3</v>
      </c>
      <c r="D8" s="56">
        <v>365746.7</v>
      </c>
      <c r="E8" s="56">
        <v>7337496.5</v>
      </c>
      <c r="F8" s="56">
        <v>4374223.2</v>
      </c>
      <c r="G8" s="56">
        <v>208457.5</v>
      </c>
      <c r="H8" s="95">
        <f>C8/(B8+C21)</f>
        <v>0.69758257318380412</v>
      </c>
      <c r="I8" s="56">
        <v>61503.8</v>
      </c>
      <c r="J8" s="95">
        <v>4.8980706775803275E-2</v>
      </c>
      <c r="K8" s="91">
        <v>127</v>
      </c>
      <c r="L8" s="56">
        <v>38900</v>
      </c>
      <c r="M8" s="4"/>
      <c r="N8" s="4"/>
    </row>
    <row r="9" spans="1:14" ht="13" customHeight="1" x14ac:dyDescent="0.2">
      <c r="A9" s="7" t="s">
        <v>1401</v>
      </c>
      <c r="B9" s="4"/>
      <c r="C9" s="4"/>
      <c r="D9" s="4"/>
      <c r="E9" s="4"/>
      <c r="F9" s="4"/>
      <c r="G9" s="4"/>
      <c r="H9" s="4"/>
      <c r="J9" s="4"/>
      <c r="K9" s="4"/>
      <c r="L9" s="2" t="s">
        <v>550</v>
      </c>
      <c r="M9" s="4"/>
      <c r="N9" s="4"/>
    </row>
    <row r="10" spans="1:14" ht="13" customHeight="1" x14ac:dyDescent="0.2">
      <c r="A10" s="7" t="s">
        <v>1402</v>
      </c>
      <c r="B10" s="4"/>
      <c r="C10" s="4"/>
      <c r="D10" s="4"/>
      <c r="E10" s="4"/>
      <c r="F10" s="4"/>
      <c r="G10" s="305"/>
      <c r="H10" s="4"/>
      <c r="I10" s="4"/>
      <c r="J10" s="4"/>
      <c r="K10" s="4"/>
      <c r="L10" s="4"/>
      <c r="M10" s="4"/>
      <c r="N10" s="4"/>
    </row>
    <row r="11" spans="1:14" ht="13" customHeight="1" x14ac:dyDescent="0.2">
      <c r="A11" s="7" t="s">
        <v>1858</v>
      </c>
      <c r="B11" s="4"/>
      <c r="C11" s="4"/>
      <c r="D11" s="4"/>
      <c r="E11" s="4"/>
      <c r="F11" s="4"/>
      <c r="G11" s="4"/>
      <c r="H11" s="4"/>
      <c r="I11" s="4"/>
      <c r="J11" s="4"/>
      <c r="K11" s="4"/>
      <c r="L11" s="4"/>
      <c r="M11" s="4"/>
      <c r="N11" s="4"/>
    </row>
    <row r="12" spans="1:14" ht="13" customHeight="1" x14ac:dyDescent="0.2">
      <c r="A12" s="7" t="s">
        <v>1880</v>
      </c>
      <c r="B12" s="4"/>
      <c r="C12" s="4"/>
      <c r="D12" s="4"/>
      <c r="E12" s="4"/>
      <c r="F12" s="4"/>
      <c r="G12" s="4"/>
      <c r="H12" s="4"/>
      <c r="I12" s="4"/>
      <c r="J12" s="4"/>
      <c r="K12" s="4"/>
      <c r="L12" s="4"/>
      <c r="M12" s="4"/>
      <c r="N12" s="4"/>
    </row>
    <row r="13" spans="1:14" ht="13" customHeight="1" x14ac:dyDescent="0.2">
      <c r="A13" s="7" t="s">
        <v>1883</v>
      </c>
      <c r="B13" s="4"/>
      <c r="C13" s="4"/>
      <c r="D13" s="4"/>
      <c r="E13" s="4"/>
      <c r="F13" s="4"/>
      <c r="G13" s="4"/>
      <c r="H13" s="4"/>
      <c r="I13" s="4"/>
      <c r="J13" s="4"/>
      <c r="K13" s="4"/>
      <c r="L13" s="4"/>
      <c r="M13" s="4"/>
      <c r="N13" s="4"/>
    </row>
    <row r="14" spans="1:14" ht="12" customHeight="1" x14ac:dyDescent="0.2">
      <c r="A14" s="4"/>
      <c r="B14" s="4"/>
      <c r="C14" s="4"/>
      <c r="D14" s="4"/>
      <c r="E14" s="4"/>
      <c r="F14" s="4"/>
      <c r="G14" s="4"/>
      <c r="H14" s="4"/>
      <c r="I14" s="4"/>
      <c r="J14" s="4"/>
      <c r="K14" s="4"/>
      <c r="L14" s="4"/>
      <c r="M14" s="4"/>
      <c r="N14" s="4"/>
    </row>
    <row r="15" spans="1:14" ht="14.15" customHeight="1" x14ac:dyDescent="0.2">
      <c r="A15" s="6" t="s">
        <v>4759</v>
      </c>
      <c r="B15" s="4"/>
      <c r="C15" s="4"/>
      <c r="D15" s="4"/>
      <c r="E15" s="4"/>
      <c r="F15" s="4"/>
      <c r="G15" s="4"/>
      <c r="H15" s="4"/>
      <c r="I15" s="4"/>
      <c r="J15" s="4"/>
      <c r="K15" s="4"/>
      <c r="L15" s="4"/>
      <c r="M15" s="4"/>
      <c r="N15" s="4"/>
    </row>
    <row r="16" spans="1:14" ht="14.15" customHeight="1" x14ac:dyDescent="0.2">
      <c r="A16" s="640" t="s">
        <v>1354</v>
      </c>
      <c r="B16" s="640" t="s">
        <v>667</v>
      </c>
      <c r="C16" s="640"/>
      <c r="D16" s="640"/>
      <c r="E16" s="640" t="s">
        <v>1355</v>
      </c>
      <c r="F16" s="640"/>
      <c r="G16" s="640"/>
      <c r="H16" s="640" t="s">
        <v>1356</v>
      </c>
      <c r="I16" s="640"/>
      <c r="J16" s="640"/>
      <c r="K16" s="4"/>
      <c r="L16" s="4"/>
      <c r="M16" s="4"/>
      <c r="N16" s="4"/>
    </row>
    <row r="17" spans="1:17" ht="14.15" customHeight="1" x14ac:dyDescent="0.2">
      <c r="A17" s="640"/>
      <c r="B17" s="99" t="s">
        <v>49</v>
      </c>
      <c r="C17" s="99" t="s">
        <v>50</v>
      </c>
      <c r="D17" s="99" t="s">
        <v>1403</v>
      </c>
      <c r="E17" s="99" t="s">
        <v>49</v>
      </c>
      <c r="F17" s="99" t="s">
        <v>50</v>
      </c>
      <c r="G17" s="99" t="s">
        <v>51</v>
      </c>
      <c r="H17" s="99" t="s">
        <v>49</v>
      </c>
      <c r="I17" s="99" t="s">
        <v>50</v>
      </c>
      <c r="J17" s="99" t="s">
        <v>51</v>
      </c>
      <c r="K17" s="306"/>
      <c r="L17" s="4"/>
      <c r="M17" s="4"/>
      <c r="N17" s="4"/>
    </row>
    <row r="18" spans="1:17" ht="14.15" customHeight="1" x14ac:dyDescent="0.2">
      <c r="A18" s="184" t="s">
        <v>1746</v>
      </c>
      <c r="B18" s="625">
        <v>1662</v>
      </c>
      <c r="C18" s="625">
        <v>23614</v>
      </c>
      <c r="D18" s="625">
        <v>154274</v>
      </c>
      <c r="E18" s="625">
        <v>1602</v>
      </c>
      <c r="F18" s="625">
        <v>23035</v>
      </c>
      <c r="G18" s="625">
        <v>152775</v>
      </c>
      <c r="H18" s="625">
        <v>60</v>
      </c>
      <c r="I18" s="625">
        <v>579</v>
      </c>
      <c r="J18" s="625">
        <v>1499</v>
      </c>
      <c r="K18" s="307"/>
      <c r="L18" s="166"/>
      <c r="M18" s="4"/>
      <c r="N18" s="4"/>
    </row>
    <row r="19" spans="1:17" ht="14.15" customHeight="1" x14ac:dyDescent="0.2">
      <c r="A19" s="184" t="s">
        <v>2299</v>
      </c>
      <c r="B19" s="135">
        <f t="shared" ref="B19:D20" si="0">E19+H19</f>
        <v>102</v>
      </c>
      <c r="C19" s="135">
        <f t="shared" si="0"/>
        <v>3788</v>
      </c>
      <c r="D19" s="62">
        <f t="shared" si="0"/>
        <v>48380</v>
      </c>
      <c r="E19" s="62">
        <v>102</v>
      </c>
      <c r="F19" s="62">
        <v>3788</v>
      </c>
      <c r="G19" s="62">
        <v>48380</v>
      </c>
      <c r="H19" s="200">
        <v>0</v>
      </c>
      <c r="I19" s="200">
        <v>0</v>
      </c>
      <c r="J19" s="200">
        <v>0</v>
      </c>
      <c r="K19" s="307"/>
      <c r="L19" s="166"/>
      <c r="M19" s="4"/>
      <c r="N19" s="4"/>
    </row>
    <row r="20" spans="1:17" ht="14.15" customHeight="1" x14ac:dyDescent="0.2">
      <c r="A20" s="184" t="s">
        <v>2301</v>
      </c>
      <c r="B20" s="135">
        <f t="shared" si="0"/>
        <v>303</v>
      </c>
      <c r="C20" s="135">
        <f t="shared" si="0"/>
        <v>5835</v>
      </c>
      <c r="D20" s="62">
        <f t="shared" si="0"/>
        <v>39514</v>
      </c>
      <c r="E20" s="62">
        <v>291</v>
      </c>
      <c r="F20" s="62">
        <v>5780</v>
      </c>
      <c r="G20" s="62">
        <v>39436</v>
      </c>
      <c r="H20" s="62">
        <v>12</v>
      </c>
      <c r="I20" s="62">
        <v>55</v>
      </c>
      <c r="J20" s="62">
        <v>78</v>
      </c>
      <c r="K20" s="307"/>
      <c r="L20" s="166"/>
      <c r="M20" s="4"/>
      <c r="N20" s="4"/>
    </row>
    <row r="21" spans="1:17" ht="14.15" customHeight="1" x14ac:dyDescent="0.2">
      <c r="A21" s="184" t="s">
        <v>1353</v>
      </c>
      <c r="B21" s="135">
        <v>1257</v>
      </c>
      <c r="C21" s="135">
        <v>13991</v>
      </c>
      <c r="D21" s="135">
        <v>66380</v>
      </c>
      <c r="E21" s="135">
        <v>1209</v>
      </c>
      <c r="F21" s="135">
        <v>13467</v>
      </c>
      <c r="G21" s="135">
        <v>64959</v>
      </c>
      <c r="H21" s="135">
        <v>48</v>
      </c>
      <c r="I21" s="135">
        <v>524</v>
      </c>
      <c r="J21" s="135">
        <v>1421</v>
      </c>
      <c r="K21" s="4"/>
      <c r="L21" s="4"/>
      <c r="M21" s="4"/>
      <c r="N21" s="4"/>
    </row>
    <row r="22" spans="1:17" ht="12" customHeight="1" x14ac:dyDescent="0.2">
      <c r="A22" s="4"/>
      <c r="B22" s="4"/>
      <c r="C22" s="4"/>
      <c r="D22" s="4"/>
      <c r="E22" s="4"/>
      <c r="F22" s="4"/>
      <c r="G22" s="4"/>
      <c r="H22" s="4"/>
      <c r="I22" s="4"/>
      <c r="J22" s="2" t="s">
        <v>550</v>
      </c>
      <c r="K22" s="4"/>
      <c r="L22" s="4"/>
      <c r="M22" s="4"/>
      <c r="N22" s="4"/>
    </row>
    <row r="23" spans="1:17" ht="12" customHeight="1" x14ac:dyDescent="0.2">
      <c r="A23" s="4"/>
      <c r="B23" s="4"/>
      <c r="C23" s="4"/>
      <c r="D23" s="4"/>
      <c r="E23" s="4"/>
      <c r="F23" s="4"/>
      <c r="G23" s="4"/>
      <c r="H23" s="4"/>
      <c r="I23" s="4"/>
      <c r="J23" s="2"/>
      <c r="K23" s="4"/>
      <c r="L23" s="4"/>
      <c r="M23" s="4"/>
      <c r="N23" s="4"/>
    </row>
    <row r="24" spans="1:17" ht="14.15" customHeight="1" x14ac:dyDescent="0.2">
      <c r="A24" s="6" t="s">
        <v>2923</v>
      </c>
      <c r="B24" s="4"/>
      <c r="C24" s="4"/>
      <c r="D24" s="4"/>
      <c r="E24" s="4"/>
      <c r="F24" s="4"/>
      <c r="G24" s="4"/>
      <c r="H24" s="4"/>
      <c r="I24" s="4"/>
      <c r="K24" s="2"/>
      <c r="L24" s="4"/>
      <c r="M24" s="4"/>
      <c r="N24" s="4"/>
    </row>
    <row r="25" spans="1:17" ht="12" customHeight="1" x14ac:dyDescent="0.2">
      <c r="A25" s="640" t="s">
        <v>1831</v>
      </c>
      <c r="B25" s="635" t="s">
        <v>1139</v>
      </c>
      <c r="C25" s="636"/>
      <c r="D25" s="636"/>
      <c r="E25" s="636"/>
      <c r="F25" s="636"/>
      <c r="G25" s="636"/>
      <c r="H25" s="636"/>
      <c r="I25" s="636"/>
      <c r="J25" s="636"/>
      <c r="K25" s="637"/>
      <c r="L25" s="4"/>
      <c r="M25" s="4"/>
      <c r="N25" s="4"/>
    </row>
    <row r="26" spans="1:17" ht="12" customHeight="1" x14ac:dyDescent="0.2">
      <c r="A26" s="640"/>
      <c r="B26" s="740" t="s">
        <v>52</v>
      </c>
      <c r="C26" s="809"/>
      <c r="D26" s="635" t="s">
        <v>1318</v>
      </c>
      <c r="E26" s="636"/>
      <c r="F26" s="636"/>
      <c r="G26" s="636"/>
      <c r="H26" s="636"/>
      <c r="I26" s="636"/>
      <c r="J26" s="740" t="s">
        <v>58</v>
      </c>
      <c r="K26" s="809"/>
      <c r="L26" s="4"/>
      <c r="M26" s="4"/>
      <c r="N26" s="4"/>
    </row>
    <row r="27" spans="1:17" ht="12" customHeight="1" x14ac:dyDescent="0.2">
      <c r="A27" s="640"/>
      <c r="B27" s="707"/>
      <c r="C27" s="709"/>
      <c r="D27" s="640" t="s">
        <v>55</v>
      </c>
      <c r="E27" s="640"/>
      <c r="F27" s="640" t="s">
        <v>54</v>
      </c>
      <c r="G27" s="640"/>
      <c r="H27" s="640" t="s">
        <v>2210</v>
      </c>
      <c r="I27" s="626"/>
      <c r="J27" s="707"/>
      <c r="K27" s="709"/>
    </row>
    <row r="28" spans="1:17" ht="12" customHeight="1" x14ac:dyDescent="0.2">
      <c r="A28" s="640"/>
      <c r="B28" s="640" t="s">
        <v>56</v>
      </c>
      <c r="C28" s="190" t="s">
        <v>57</v>
      </c>
      <c r="D28" s="640" t="s">
        <v>56</v>
      </c>
      <c r="E28" s="190" t="s">
        <v>57</v>
      </c>
      <c r="F28" s="640" t="s">
        <v>56</v>
      </c>
      <c r="G28" s="190" t="s">
        <v>57</v>
      </c>
      <c r="H28" s="640" t="s">
        <v>56</v>
      </c>
      <c r="I28" s="333" t="s">
        <v>57</v>
      </c>
      <c r="J28" s="640" t="s">
        <v>56</v>
      </c>
      <c r="K28" s="184" t="s">
        <v>57</v>
      </c>
    </row>
    <row r="29" spans="1:17" ht="12" customHeight="1" x14ac:dyDescent="0.2">
      <c r="A29" s="640"/>
      <c r="B29" s="640"/>
      <c r="C29" s="191" t="s">
        <v>1404</v>
      </c>
      <c r="D29" s="640"/>
      <c r="E29" s="191" t="s">
        <v>1404</v>
      </c>
      <c r="F29" s="640"/>
      <c r="G29" s="191" t="s">
        <v>1404</v>
      </c>
      <c r="H29" s="640"/>
      <c r="I29" s="191" t="s">
        <v>1404</v>
      </c>
      <c r="J29" s="640"/>
      <c r="K29" s="191" t="s">
        <v>1404</v>
      </c>
    </row>
    <row r="30" spans="1:17" ht="14.15" customHeight="1" x14ac:dyDescent="0.2">
      <c r="A30" s="184" t="s">
        <v>4006</v>
      </c>
      <c r="B30" s="200">
        <v>25</v>
      </c>
      <c r="C30" s="200">
        <v>51.66</v>
      </c>
      <c r="D30" s="200">
        <v>14</v>
      </c>
      <c r="E30" s="200">
        <v>2.82</v>
      </c>
      <c r="F30" s="200">
        <v>4</v>
      </c>
      <c r="G30" s="200">
        <v>8.4</v>
      </c>
      <c r="H30" s="200">
        <v>1</v>
      </c>
      <c r="I30" s="200">
        <v>5.4</v>
      </c>
      <c r="J30" s="200">
        <v>1</v>
      </c>
      <c r="K30" s="200">
        <v>4.5</v>
      </c>
      <c r="Q30" s="4"/>
    </row>
    <row r="31" spans="1:17" ht="14.15" customHeight="1" x14ac:dyDescent="0.2">
      <c r="A31" s="184">
        <v>2</v>
      </c>
      <c r="B31" s="200">
        <v>25</v>
      </c>
      <c r="C31" s="200">
        <v>51.69</v>
      </c>
      <c r="D31" s="200">
        <v>14</v>
      </c>
      <c r="E31" s="200">
        <v>2.85</v>
      </c>
      <c r="F31" s="200">
        <v>4</v>
      </c>
      <c r="G31" s="200">
        <v>8.4</v>
      </c>
      <c r="H31" s="200">
        <v>1</v>
      </c>
      <c r="I31" s="200">
        <v>5.4</v>
      </c>
      <c r="J31" s="200">
        <v>1</v>
      </c>
      <c r="K31" s="200">
        <v>4.5</v>
      </c>
    </row>
    <row r="32" spans="1:17" ht="14.15" customHeight="1" x14ac:dyDescent="0.2">
      <c r="A32" s="184">
        <v>3</v>
      </c>
      <c r="B32" s="200">
        <v>25</v>
      </c>
      <c r="C32" s="200">
        <v>51.69</v>
      </c>
      <c r="D32" s="200">
        <v>14</v>
      </c>
      <c r="E32" s="200">
        <v>2.85</v>
      </c>
      <c r="F32" s="200">
        <v>4</v>
      </c>
      <c r="G32" s="200">
        <v>8.4</v>
      </c>
      <c r="H32" s="200">
        <v>1</v>
      </c>
      <c r="I32" s="200">
        <v>5.4</v>
      </c>
      <c r="J32" s="200">
        <v>1</v>
      </c>
      <c r="K32" s="200">
        <v>4.5</v>
      </c>
    </row>
    <row r="33" spans="1:14" ht="14.15" customHeight="1" x14ac:dyDescent="0.2">
      <c r="A33" s="184">
        <v>4</v>
      </c>
      <c r="B33" s="200">
        <v>25</v>
      </c>
      <c r="C33" s="200">
        <v>51.69</v>
      </c>
      <c r="D33" s="200">
        <v>14</v>
      </c>
      <c r="E33" s="200">
        <v>2.85</v>
      </c>
      <c r="F33" s="200">
        <v>4</v>
      </c>
      <c r="G33" s="200">
        <v>8.4</v>
      </c>
      <c r="H33" s="200">
        <v>1</v>
      </c>
      <c r="I33" s="200">
        <v>5.4</v>
      </c>
      <c r="J33" s="200">
        <v>1</v>
      </c>
      <c r="K33" s="200">
        <v>4.5</v>
      </c>
    </row>
    <row r="34" spans="1:14" ht="14.15" customHeight="1" x14ac:dyDescent="0.2">
      <c r="A34" s="184">
        <v>5</v>
      </c>
      <c r="B34" s="200">
        <v>25</v>
      </c>
      <c r="C34" s="200">
        <v>51.69</v>
      </c>
      <c r="D34" s="200">
        <v>14</v>
      </c>
      <c r="E34" s="200">
        <v>2.85</v>
      </c>
      <c r="F34" s="200">
        <v>4</v>
      </c>
      <c r="G34" s="200">
        <v>8.4</v>
      </c>
      <c r="H34" s="200">
        <v>1</v>
      </c>
      <c r="I34" s="200">
        <v>5.4</v>
      </c>
      <c r="J34" s="200">
        <v>1</v>
      </c>
      <c r="K34" s="200">
        <v>4.5</v>
      </c>
    </row>
    <row r="35" spans="1:14" ht="12" customHeight="1" x14ac:dyDescent="0.2">
      <c r="A35" s="197"/>
      <c r="B35" s="8"/>
      <c r="C35" s="8"/>
      <c r="D35" s="8"/>
      <c r="E35" s="93"/>
      <c r="F35" s="8"/>
      <c r="G35" s="8"/>
      <c r="H35" s="8"/>
      <c r="I35" s="8"/>
    </row>
    <row r="36" spans="1:14" ht="12" customHeight="1" x14ac:dyDescent="0.2">
      <c r="A36" s="640" t="s">
        <v>2922</v>
      </c>
      <c r="B36" s="626" t="s">
        <v>1139</v>
      </c>
      <c r="C36" s="673"/>
      <c r="D36" s="673"/>
      <c r="E36" s="673"/>
      <c r="F36" s="673"/>
      <c r="G36" s="673"/>
      <c r="H36" s="627"/>
    </row>
    <row r="37" spans="1:14" ht="12" customHeight="1" x14ac:dyDescent="0.2">
      <c r="A37" s="640"/>
      <c r="B37" s="626" t="s">
        <v>1013</v>
      </c>
      <c r="C37" s="673"/>
      <c r="D37" s="673"/>
      <c r="E37" s="627"/>
      <c r="F37" s="740" t="s">
        <v>60</v>
      </c>
      <c r="G37" s="809"/>
      <c r="H37" s="811" t="s">
        <v>1570</v>
      </c>
    </row>
    <row r="38" spans="1:14" ht="12" customHeight="1" x14ac:dyDescent="0.2">
      <c r="A38" s="640"/>
      <c r="B38" s="640" t="s">
        <v>53</v>
      </c>
      <c r="C38" s="640"/>
      <c r="D38" s="640" t="s">
        <v>59</v>
      </c>
      <c r="E38" s="640"/>
      <c r="F38" s="707"/>
      <c r="G38" s="709"/>
      <c r="H38" s="811"/>
      <c r="J38" s="65"/>
      <c r="K38" s="65"/>
    </row>
    <row r="39" spans="1:14" ht="12" customHeight="1" x14ac:dyDescent="0.2">
      <c r="A39" s="640"/>
      <c r="B39" s="640" t="s">
        <v>56</v>
      </c>
      <c r="C39" s="190" t="s">
        <v>57</v>
      </c>
      <c r="D39" s="640" t="s">
        <v>56</v>
      </c>
      <c r="E39" s="190" t="s">
        <v>57</v>
      </c>
      <c r="F39" s="640" t="s">
        <v>56</v>
      </c>
      <c r="G39" s="190" t="s">
        <v>57</v>
      </c>
      <c r="H39" s="727"/>
      <c r="J39" s="65"/>
      <c r="K39" s="65"/>
    </row>
    <row r="40" spans="1:14" ht="12" customHeight="1" x14ac:dyDescent="0.2">
      <c r="A40" s="640"/>
      <c r="B40" s="640"/>
      <c r="C40" s="191" t="s">
        <v>1405</v>
      </c>
      <c r="D40" s="640"/>
      <c r="E40" s="191" t="s">
        <v>1405</v>
      </c>
      <c r="F40" s="640"/>
      <c r="G40" s="191" t="s">
        <v>1405</v>
      </c>
      <c r="H40" s="191" t="s">
        <v>1406</v>
      </c>
      <c r="J40" s="65"/>
      <c r="K40" s="65"/>
    </row>
    <row r="41" spans="1:14" ht="14.15" customHeight="1" x14ac:dyDescent="0.2">
      <c r="A41" s="184" t="s">
        <v>4006</v>
      </c>
      <c r="B41" s="200">
        <v>3</v>
      </c>
      <c r="C41" s="476" t="s">
        <v>2828</v>
      </c>
      <c r="D41" s="200">
        <v>1</v>
      </c>
      <c r="E41" s="200">
        <v>4.4000000000000004</v>
      </c>
      <c r="F41" s="200">
        <v>1</v>
      </c>
      <c r="G41" s="200">
        <v>0.12</v>
      </c>
      <c r="H41" s="5">
        <v>6.42</v>
      </c>
      <c r="I41" s="2"/>
      <c r="J41" s="65"/>
      <c r="K41" s="65"/>
      <c r="L41" s="65"/>
    </row>
    <row r="42" spans="1:14" ht="14.15" customHeight="1" x14ac:dyDescent="0.2">
      <c r="A42" s="184">
        <v>2</v>
      </c>
      <c r="B42" s="200">
        <v>3</v>
      </c>
      <c r="C42" s="476" t="s">
        <v>2828</v>
      </c>
      <c r="D42" s="200">
        <v>1</v>
      </c>
      <c r="E42" s="200">
        <v>4.4000000000000004</v>
      </c>
      <c r="F42" s="200">
        <v>1</v>
      </c>
      <c r="G42" s="200">
        <v>0.12</v>
      </c>
      <c r="H42" s="5">
        <v>6.51</v>
      </c>
      <c r="J42" s="65"/>
      <c r="K42" s="65"/>
    </row>
    <row r="43" spans="1:14" ht="14.15" customHeight="1" x14ac:dyDescent="0.2">
      <c r="A43" s="184">
        <v>3</v>
      </c>
      <c r="B43" s="200">
        <v>3</v>
      </c>
      <c r="C43" s="476" t="s">
        <v>2828</v>
      </c>
      <c r="D43" s="200">
        <v>1</v>
      </c>
      <c r="E43" s="200">
        <v>4.4000000000000004</v>
      </c>
      <c r="F43" s="200">
        <v>1</v>
      </c>
      <c r="G43" s="200">
        <v>0.12</v>
      </c>
      <c r="H43" s="5">
        <v>6.59</v>
      </c>
      <c r="J43" s="65"/>
      <c r="K43" s="65"/>
    </row>
    <row r="44" spans="1:14" ht="14.15" customHeight="1" x14ac:dyDescent="0.2">
      <c r="A44" s="184">
        <v>4</v>
      </c>
      <c r="B44" s="200">
        <v>3</v>
      </c>
      <c r="C44" s="476" t="s">
        <v>2828</v>
      </c>
      <c r="D44" s="200">
        <v>1</v>
      </c>
      <c r="E44" s="200">
        <v>4.4000000000000004</v>
      </c>
      <c r="F44" s="200">
        <v>1</v>
      </c>
      <c r="G44" s="200">
        <v>0.12</v>
      </c>
      <c r="H44" s="477">
        <v>6.7</v>
      </c>
      <c r="J44" s="65"/>
      <c r="K44" s="65"/>
    </row>
    <row r="45" spans="1:14" ht="14.15" customHeight="1" x14ac:dyDescent="0.2">
      <c r="A45" s="184">
        <v>5</v>
      </c>
      <c r="B45" s="200">
        <v>3</v>
      </c>
      <c r="C45" s="476" t="s">
        <v>4450</v>
      </c>
      <c r="D45" s="200">
        <v>1</v>
      </c>
      <c r="E45" s="200">
        <v>4.4000000000000004</v>
      </c>
      <c r="F45" s="200">
        <v>1</v>
      </c>
      <c r="G45" s="200">
        <v>0.12</v>
      </c>
      <c r="H45" s="477">
        <v>6.81</v>
      </c>
      <c r="J45" s="65"/>
      <c r="K45" s="65"/>
    </row>
    <row r="46" spans="1:14" ht="13" customHeight="1" x14ac:dyDescent="0.2">
      <c r="A46" s="12" t="s">
        <v>2613</v>
      </c>
      <c r="B46" s="8"/>
      <c r="C46" s="8"/>
      <c r="D46" s="8"/>
      <c r="E46" s="8"/>
      <c r="F46" s="8"/>
      <c r="G46" s="8"/>
      <c r="H46" s="65"/>
      <c r="I46" s="65"/>
      <c r="J46" s="65"/>
      <c r="K46" s="2" t="s">
        <v>2614</v>
      </c>
      <c r="L46" s="65"/>
      <c r="M46" s="65"/>
      <c r="N46" s="65"/>
    </row>
    <row r="47" spans="1:14" ht="12" customHeight="1" x14ac:dyDescent="0.2">
      <c r="A47" s="4"/>
      <c r="B47" s="4"/>
      <c r="C47" s="4"/>
      <c r="D47" s="4"/>
      <c r="E47" s="4"/>
      <c r="F47" s="4"/>
      <c r="G47" s="4"/>
      <c r="H47" s="4"/>
      <c r="I47" s="4"/>
      <c r="J47" s="4"/>
      <c r="K47" s="4"/>
      <c r="L47" s="4"/>
      <c r="M47" s="4"/>
      <c r="N47" s="4"/>
    </row>
    <row r="48" spans="1:14" ht="14.15" customHeight="1" x14ac:dyDescent="0.2">
      <c r="A48" s="6" t="s">
        <v>1591</v>
      </c>
      <c r="B48" s="4"/>
      <c r="C48" s="4"/>
      <c r="D48" s="4"/>
      <c r="E48" s="4"/>
      <c r="F48" s="4"/>
      <c r="G48" s="4"/>
      <c r="H48" s="4"/>
      <c r="I48" s="4"/>
      <c r="J48" s="4"/>
      <c r="K48" s="4"/>
      <c r="L48" s="4"/>
      <c r="M48" s="4"/>
      <c r="N48" s="4"/>
    </row>
    <row r="49" spans="1:17" ht="14.15" customHeight="1" x14ac:dyDescent="0.2">
      <c r="A49" s="783" t="s">
        <v>1592</v>
      </c>
      <c r="B49" s="783" t="s">
        <v>61</v>
      </c>
      <c r="C49" s="783"/>
      <c r="D49" s="783"/>
      <c r="E49" s="783" t="s">
        <v>790</v>
      </c>
      <c r="F49" s="783"/>
      <c r="G49" s="783"/>
      <c r="H49" s="783"/>
      <c r="I49" s="783"/>
      <c r="J49" s="783"/>
      <c r="K49" s="4"/>
      <c r="L49" s="4"/>
      <c r="M49" s="4"/>
      <c r="N49" s="4"/>
    </row>
    <row r="50" spans="1:17" ht="14.15" customHeight="1" x14ac:dyDescent="0.2">
      <c r="A50" s="783"/>
      <c r="B50" s="386" t="s">
        <v>52</v>
      </c>
      <c r="C50" s="386" t="s">
        <v>791</v>
      </c>
      <c r="D50" s="165" t="s">
        <v>792</v>
      </c>
      <c r="E50" s="783" t="s">
        <v>52</v>
      </c>
      <c r="F50" s="783"/>
      <c r="G50" s="783" t="s">
        <v>791</v>
      </c>
      <c r="H50" s="783"/>
      <c r="I50" s="783" t="s">
        <v>792</v>
      </c>
      <c r="J50" s="783"/>
      <c r="K50" s="4"/>
      <c r="L50" s="4"/>
      <c r="M50" s="4"/>
      <c r="N50" s="4"/>
      <c r="O50" s="4"/>
      <c r="P50" s="4"/>
    </row>
    <row r="51" spans="1:17" ht="14.15" customHeight="1" x14ac:dyDescent="0.2">
      <c r="A51" s="184">
        <v>27</v>
      </c>
      <c r="B51" s="150">
        <v>71602</v>
      </c>
      <c r="C51" s="150">
        <v>61901</v>
      </c>
      <c r="D51" s="150">
        <v>9701</v>
      </c>
      <c r="E51" s="749">
        <v>8023674</v>
      </c>
      <c r="F51" s="750"/>
      <c r="G51" s="749">
        <v>5773504</v>
      </c>
      <c r="H51" s="750"/>
      <c r="I51" s="749">
        <v>2250170</v>
      </c>
      <c r="J51" s="750"/>
      <c r="K51" s="4"/>
      <c r="L51" s="4"/>
      <c r="M51" s="4"/>
      <c r="N51" s="4"/>
      <c r="O51" s="4"/>
      <c r="P51" s="4"/>
    </row>
    <row r="52" spans="1:17" ht="14.15" customHeight="1" x14ac:dyDescent="0.2">
      <c r="A52" s="184">
        <v>28</v>
      </c>
      <c r="B52" s="150">
        <v>71721</v>
      </c>
      <c r="C52" s="150">
        <v>61979</v>
      </c>
      <c r="D52" s="150">
        <v>9742</v>
      </c>
      <c r="E52" s="749">
        <v>8047767</v>
      </c>
      <c r="F52" s="750"/>
      <c r="G52" s="749">
        <v>5790151</v>
      </c>
      <c r="H52" s="750"/>
      <c r="I52" s="749">
        <v>2257616</v>
      </c>
      <c r="J52" s="750"/>
      <c r="K52" s="4"/>
      <c r="L52" s="4"/>
      <c r="M52" s="4"/>
      <c r="N52" s="4"/>
      <c r="O52" s="4"/>
      <c r="P52" s="4"/>
    </row>
    <row r="53" spans="1:17" ht="14.15" customHeight="1" x14ac:dyDescent="0.2">
      <c r="A53" s="184">
        <v>29</v>
      </c>
      <c r="B53" s="150">
        <v>71741</v>
      </c>
      <c r="C53" s="150">
        <v>61990</v>
      </c>
      <c r="D53" s="150">
        <v>9751</v>
      </c>
      <c r="E53" s="749">
        <v>8046483</v>
      </c>
      <c r="F53" s="750"/>
      <c r="G53" s="749">
        <v>5794102</v>
      </c>
      <c r="H53" s="750"/>
      <c r="I53" s="749">
        <v>2252381</v>
      </c>
      <c r="J53" s="750"/>
      <c r="K53" s="4"/>
      <c r="L53" s="4"/>
      <c r="M53" s="4"/>
      <c r="N53" s="4"/>
      <c r="O53" s="4"/>
      <c r="P53" s="4"/>
    </row>
    <row r="54" spans="1:17" s="2" customFormat="1" ht="14.15" customHeight="1" x14ac:dyDescent="0.2">
      <c r="A54" s="184">
        <v>30</v>
      </c>
      <c r="B54" s="150">
        <v>71746</v>
      </c>
      <c r="C54" s="150">
        <v>61977</v>
      </c>
      <c r="D54" s="150">
        <v>9769</v>
      </c>
      <c r="E54" s="794">
        <v>8058357</v>
      </c>
      <c r="F54" s="795"/>
      <c r="G54" s="794">
        <v>5801678</v>
      </c>
      <c r="H54" s="795"/>
      <c r="I54" s="794">
        <v>2256679</v>
      </c>
      <c r="J54" s="795"/>
    </row>
    <row r="55" spans="1:17" s="2" customFormat="1" ht="14.15" customHeight="1" x14ac:dyDescent="0.2">
      <c r="A55" s="184">
        <v>31</v>
      </c>
      <c r="B55" s="150">
        <v>71695</v>
      </c>
      <c r="C55" s="150">
        <v>61921</v>
      </c>
      <c r="D55" s="150">
        <v>9774</v>
      </c>
      <c r="E55" s="794">
        <v>8037609</v>
      </c>
      <c r="F55" s="795"/>
      <c r="G55" s="794">
        <v>5799466</v>
      </c>
      <c r="H55" s="795"/>
      <c r="I55" s="794">
        <v>2238143</v>
      </c>
      <c r="J55" s="795"/>
    </row>
    <row r="56" spans="1:17" ht="14.15" customHeight="1" x14ac:dyDescent="0.2">
      <c r="A56" s="184">
        <v>2</v>
      </c>
      <c r="B56" s="150">
        <v>71545</v>
      </c>
      <c r="C56" s="150">
        <v>61755</v>
      </c>
      <c r="D56" s="150">
        <v>9790</v>
      </c>
      <c r="E56" s="794">
        <v>8048784</v>
      </c>
      <c r="F56" s="795"/>
      <c r="G56" s="794">
        <v>5807087</v>
      </c>
      <c r="H56" s="795"/>
      <c r="I56" s="794">
        <v>2241697</v>
      </c>
      <c r="J56" s="795"/>
      <c r="K56" s="4"/>
      <c r="L56" s="4"/>
      <c r="M56" s="4"/>
      <c r="N56" s="4"/>
      <c r="O56" s="4"/>
      <c r="P56" s="4"/>
    </row>
    <row r="57" spans="1:17" ht="14.15" customHeight="1" x14ac:dyDescent="0.2">
      <c r="A57" s="184">
        <v>3</v>
      </c>
      <c r="B57" s="150">
        <f>SUM(C57:D57)</f>
        <v>69850</v>
      </c>
      <c r="C57" s="150">
        <v>60668</v>
      </c>
      <c r="D57" s="150">
        <v>9182</v>
      </c>
      <c r="E57" s="794">
        <f>SUM(G57:J57)</f>
        <v>7738500</v>
      </c>
      <c r="F57" s="795"/>
      <c r="G57" s="794">
        <v>5713614</v>
      </c>
      <c r="H57" s="795"/>
      <c r="I57" s="794">
        <v>2024886</v>
      </c>
      <c r="J57" s="795"/>
      <c r="K57" s="4"/>
      <c r="L57" s="4"/>
      <c r="M57" s="4"/>
      <c r="N57" s="4"/>
      <c r="O57" s="4"/>
      <c r="P57" s="4"/>
    </row>
    <row r="58" spans="1:17" ht="14.15" customHeight="1" x14ac:dyDescent="0.2">
      <c r="A58" s="184">
        <v>4</v>
      </c>
      <c r="B58" s="150">
        <v>71572</v>
      </c>
      <c r="C58" s="150">
        <v>61853</v>
      </c>
      <c r="D58" s="150">
        <v>9719</v>
      </c>
      <c r="E58" s="749">
        <v>8073291</v>
      </c>
      <c r="F58" s="801"/>
      <c r="G58" s="794">
        <v>5826885</v>
      </c>
      <c r="H58" s="801"/>
      <c r="I58" s="794">
        <v>2246406</v>
      </c>
      <c r="J58" s="801"/>
      <c r="K58" s="4"/>
      <c r="L58" s="4"/>
      <c r="M58" s="4"/>
      <c r="N58" s="4"/>
      <c r="O58" s="4"/>
      <c r="P58" s="4"/>
    </row>
    <row r="59" spans="1:17" ht="14.15" customHeight="1" x14ac:dyDescent="0.2">
      <c r="A59" s="184">
        <v>5</v>
      </c>
      <c r="B59" s="150">
        <v>71609</v>
      </c>
      <c r="C59" s="150">
        <v>61846</v>
      </c>
      <c r="D59" s="150">
        <v>9763</v>
      </c>
      <c r="E59" s="794">
        <v>8093322</v>
      </c>
      <c r="F59" s="795"/>
      <c r="G59" s="794">
        <v>5827757</v>
      </c>
      <c r="H59" s="795"/>
      <c r="I59" s="794">
        <v>2265565</v>
      </c>
      <c r="J59" s="795"/>
      <c r="K59" s="4"/>
      <c r="L59" s="4"/>
      <c r="M59" s="4"/>
      <c r="N59" s="4"/>
      <c r="O59" s="4"/>
      <c r="P59" s="4"/>
    </row>
    <row r="60" spans="1:17" ht="14.15" customHeight="1" x14ac:dyDescent="0.2">
      <c r="A60" s="184">
        <v>6</v>
      </c>
      <c r="B60" s="150">
        <v>70870</v>
      </c>
      <c r="C60" s="150">
        <v>61151</v>
      </c>
      <c r="D60" s="150">
        <v>9719</v>
      </c>
      <c r="E60" s="794">
        <v>8102509</v>
      </c>
      <c r="F60" s="795"/>
      <c r="G60" s="794">
        <v>5833959</v>
      </c>
      <c r="H60" s="795"/>
      <c r="I60" s="794">
        <v>2268550</v>
      </c>
      <c r="J60" s="795"/>
      <c r="K60" s="4"/>
      <c r="L60" s="4"/>
      <c r="M60" s="4"/>
      <c r="N60" s="4"/>
      <c r="O60" s="4"/>
      <c r="P60" s="4"/>
    </row>
    <row r="61" spans="1:17" ht="13" customHeight="1" x14ac:dyDescent="0.2">
      <c r="A61" s="7" t="s">
        <v>2949</v>
      </c>
      <c r="B61" s="4"/>
      <c r="C61" s="4"/>
      <c r="D61" s="4"/>
      <c r="E61" s="4"/>
      <c r="F61" s="4"/>
      <c r="G61" s="4"/>
      <c r="H61" s="4"/>
      <c r="J61" s="2" t="s">
        <v>1594</v>
      </c>
      <c r="K61" s="4"/>
      <c r="L61" s="4"/>
      <c r="M61" s="4"/>
      <c r="N61" s="4"/>
      <c r="O61" s="4"/>
      <c r="P61" s="4"/>
    </row>
    <row r="62" spans="1:17" ht="12" customHeight="1" x14ac:dyDescent="0.2">
      <c r="A62" s="7"/>
      <c r="B62" s="4"/>
      <c r="C62" s="4"/>
      <c r="D62" s="4"/>
      <c r="E62" s="4"/>
      <c r="F62" s="4"/>
      <c r="G62" s="4"/>
      <c r="H62" s="4"/>
      <c r="J62" s="2"/>
      <c r="K62" s="4"/>
      <c r="L62" s="4"/>
      <c r="M62" s="4"/>
      <c r="N62" s="4"/>
      <c r="O62" s="4"/>
      <c r="P62" s="4"/>
    </row>
    <row r="63" spans="1:17" ht="15" customHeight="1" x14ac:dyDescent="0.2">
      <c r="A63" s="6" t="s">
        <v>4760</v>
      </c>
      <c r="B63" s="4"/>
      <c r="C63" s="4"/>
      <c r="D63" s="4"/>
      <c r="E63" s="4"/>
      <c r="F63" s="4"/>
      <c r="G63" s="2"/>
      <c r="H63" s="4"/>
      <c r="I63" s="4"/>
      <c r="J63" s="4"/>
      <c r="K63" s="4"/>
      <c r="L63" s="4"/>
      <c r="M63" s="4"/>
      <c r="N63" s="4"/>
    </row>
    <row r="64" spans="1:17" ht="14.15" customHeight="1" x14ac:dyDescent="0.2">
      <c r="A64" s="696" t="s">
        <v>1309</v>
      </c>
      <c r="B64" s="782"/>
      <c r="C64" s="697"/>
      <c r="D64" s="783" t="s">
        <v>2945</v>
      </c>
      <c r="E64" s="783"/>
      <c r="F64" s="783" t="s">
        <v>2946</v>
      </c>
      <c r="G64" s="783"/>
      <c r="H64" s="4"/>
      <c r="I64" s="4"/>
      <c r="J64" s="4"/>
      <c r="K64" s="4"/>
      <c r="L64" s="4"/>
      <c r="M64" s="4"/>
      <c r="N64" s="4"/>
      <c r="O64" s="4"/>
      <c r="P64" s="4"/>
      <c r="Q64" s="4"/>
    </row>
    <row r="65" spans="1:17" ht="14.15" customHeight="1" x14ac:dyDescent="0.2">
      <c r="A65" s="802" t="s">
        <v>1746</v>
      </c>
      <c r="B65" s="803"/>
      <c r="C65" s="804"/>
      <c r="D65" s="805">
        <v>61151</v>
      </c>
      <c r="E65" s="805"/>
      <c r="F65" s="805">
        <v>5833959</v>
      </c>
      <c r="G65" s="805"/>
      <c r="H65" s="4"/>
      <c r="I65" s="4"/>
      <c r="J65" s="4"/>
      <c r="K65" s="4"/>
      <c r="L65" s="4"/>
      <c r="M65" s="4"/>
      <c r="N65" s="4"/>
      <c r="O65" s="4"/>
      <c r="P65" s="4"/>
      <c r="Q65" s="4"/>
    </row>
    <row r="66" spans="1:17" ht="14.15" customHeight="1" x14ac:dyDescent="0.2">
      <c r="A66" s="796" t="s">
        <v>4458</v>
      </c>
      <c r="B66" s="797"/>
      <c r="C66" s="798"/>
      <c r="D66" s="799">
        <v>31395</v>
      </c>
      <c r="E66" s="799"/>
      <c r="F66" s="749">
        <v>3848920</v>
      </c>
      <c r="G66" s="750"/>
      <c r="H66" s="4"/>
      <c r="I66" s="4"/>
      <c r="J66" s="4"/>
      <c r="K66" s="4"/>
      <c r="L66" s="4"/>
      <c r="M66" s="4"/>
      <c r="N66" s="4"/>
      <c r="O66" s="4"/>
      <c r="P66" s="4"/>
      <c r="Q66" s="4"/>
    </row>
    <row r="67" spans="1:17" ht="14.15" customHeight="1" x14ac:dyDescent="0.2">
      <c r="A67" s="796" t="s">
        <v>4459</v>
      </c>
      <c r="B67" s="797"/>
      <c r="C67" s="798"/>
      <c r="D67" s="800">
        <v>714</v>
      </c>
      <c r="E67" s="800"/>
      <c r="F67" s="749">
        <v>180395</v>
      </c>
      <c r="G67" s="750"/>
      <c r="H67" s="4"/>
      <c r="I67" s="4"/>
      <c r="J67" s="4"/>
      <c r="K67" s="4"/>
      <c r="L67" s="4"/>
      <c r="M67" s="4"/>
      <c r="N67" s="4"/>
      <c r="O67" s="4"/>
      <c r="P67" s="4"/>
      <c r="Q67" s="4"/>
    </row>
    <row r="68" spans="1:17" ht="14.15" customHeight="1" x14ac:dyDescent="0.2">
      <c r="A68" s="796" t="s">
        <v>35</v>
      </c>
      <c r="B68" s="797"/>
      <c r="C68" s="798"/>
      <c r="D68" s="800">
        <v>2073</v>
      </c>
      <c r="E68" s="800"/>
      <c r="F68" s="749">
        <v>303158</v>
      </c>
      <c r="G68" s="750"/>
      <c r="H68" s="4"/>
      <c r="I68" s="4"/>
      <c r="J68" s="4"/>
      <c r="K68" s="4"/>
      <c r="L68" s="4"/>
      <c r="M68" s="4"/>
      <c r="N68" s="4"/>
      <c r="O68" s="4"/>
      <c r="P68" s="4"/>
      <c r="Q68" s="4"/>
    </row>
    <row r="69" spans="1:17" ht="14.15" customHeight="1" x14ac:dyDescent="0.2">
      <c r="A69" s="806" t="s">
        <v>4460</v>
      </c>
      <c r="B69" s="807"/>
      <c r="C69" s="808"/>
      <c r="D69" s="800">
        <v>354</v>
      </c>
      <c r="E69" s="800"/>
      <c r="F69" s="799">
        <v>97036</v>
      </c>
      <c r="G69" s="799"/>
      <c r="H69" s="4"/>
      <c r="I69" s="4"/>
      <c r="J69" s="4"/>
      <c r="K69" s="4"/>
      <c r="L69" s="4"/>
      <c r="M69" s="4"/>
      <c r="N69" s="4"/>
      <c r="O69" s="4"/>
      <c r="P69" s="4"/>
      <c r="Q69" s="4"/>
    </row>
    <row r="70" spans="1:17" ht="14.15" customHeight="1" x14ac:dyDescent="0.2">
      <c r="A70" s="796" t="s">
        <v>4461</v>
      </c>
      <c r="B70" s="797"/>
      <c r="C70" s="798"/>
      <c r="D70" s="800">
        <v>1065</v>
      </c>
      <c r="E70" s="800"/>
      <c r="F70" s="799">
        <v>127099</v>
      </c>
      <c r="G70" s="799"/>
      <c r="H70" s="4"/>
      <c r="I70" s="4"/>
      <c r="J70" s="4"/>
      <c r="K70" s="4"/>
      <c r="L70" s="4"/>
      <c r="M70" s="4"/>
      <c r="N70" s="4"/>
      <c r="O70" s="4"/>
      <c r="P70" s="4"/>
      <c r="Q70" s="4"/>
    </row>
    <row r="71" spans="1:17" ht="14.15" customHeight="1" x14ac:dyDescent="0.2">
      <c r="A71" s="796" t="s">
        <v>3980</v>
      </c>
      <c r="B71" s="797"/>
      <c r="C71" s="798"/>
      <c r="D71" s="800">
        <v>32</v>
      </c>
      <c r="E71" s="800"/>
      <c r="F71" s="799">
        <v>6078</v>
      </c>
      <c r="G71" s="799"/>
      <c r="H71" s="4"/>
      <c r="I71" s="4"/>
      <c r="J71" s="4"/>
      <c r="K71" s="4"/>
      <c r="L71" s="4"/>
      <c r="M71" s="4"/>
      <c r="N71" s="4"/>
      <c r="O71" s="4"/>
      <c r="P71" s="4"/>
      <c r="Q71" s="4"/>
    </row>
    <row r="72" spans="1:17" ht="14.15" customHeight="1" x14ac:dyDescent="0.2">
      <c r="A72" s="796" t="s">
        <v>101</v>
      </c>
      <c r="B72" s="797"/>
      <c r="C72" s="798"/>
      <c r="D72" s="799">
        <v>7368</v>
      </c>
      <c r="E72" s="799"/>
      <c r="F72" s="799">
        <v>427500</v>
      </c>
      <c r="G72" s="799"/>
      <c r="H72" s="4"/>
      <c r="I72" s="4"/>
      <c r="J72" s="4"/>
      <c r="K72" s="4"/>
      <c r="L72" s="4"/>
      <c r="M72" s="4"/>
      <c r="N72" s="4"/>
      <c r="O72" s="4"/>
      <c r="P72" s="4"/>
      <c r="Q72" s="4"/>
    </row>
    <row r="73" spans="1:17" ht="14.15" customHeight="1" x14ac:dyDescent="0.2">
      <c r="A73" s="796" t="s">
        <v>2950</v>
      </c>
      <c r="B73" s="797"/>
      <c r="C73" s="798"/>
      <c r="D73" s="799">
        <v>18150</v>
      </c>
      <c r="E73" s="799"/>
      <c r="F73" s="799">
        <v>843773</v>
      </c>
      <c r="G73" s="799"/>
      <c r="H73" s="4"/>
      <c r="I73" s="4"/>
      <c r="J73" s="4"/>
      <c r="K73" s="4"/>
      <c r="L73" s="4"/>
      <c r="M73" s="4"/>
      <c r="N73" s="4"/>
      <c r="O73" s="4"/>
      <c r="P73" s="4"/>
      <c r="Q73" s="4"/>
    </row>
    <row r="74" spans="1:17" ht="13" customHeight="1" x14ac:dyDescent="0.2">
      <c r="A74" s="7" t="s">
        <v>1593</v>
      </c>
      <c r="B74" s="4"/>
      <c r="C74" s="4"/>
      <c r="D74" s="4"/>
      <c r="E74" s="4"/>
      <c r="F74" s="4"/>
      <c r="G74" s="2"/>
      <c r="H74" s="2" t="s">
        <v>2947</v>
      </c>
      <c r="J74" s="4"/>
      <c r="K74" s="4"/>
      <c r="L74" s="4"/>
      <c r="M74" s="4"/>
      <c r="N74" s="4"/>
    </row>
    <row r="75" spans="1:17" ht="15" customHeight="1" x14ac:dyDescent="0.2">
      <c r="A75" s="4"/>
      <c r="B75" s="4"/>
      <c r="C75" s="4"/>
      <c r="D75" s="4"/>
      <c r="E75" s="4"/>
      <c r="F75" s="4"/>
      <c r="G75" s="4"/>
      <c r="H75" s="4"/>
      <c r="I75" s="4"/>
      <c r="J75" s="4"/>
      <c r="K75" s="4"/>
      <c r="L75" s="4"/>
      <c r="M75" s="4"/>
      <c r="N75" s="4"/>
    </row>
    <row r="76" spans="1:17" ht="15" customHeight="1" x14ac:dyDescent="0.2">
      <c r="A76" s="6" t="s">
        <v>4761</v>
      </c>
      <c r="B76" s="4"/>
      <c r="C76" s="4"/>
      <c r="D76" s="4"/>
      <c r="E76" s="4"/>
      <c r="F76" s="4"/>
      <c r="G76" s="2"/>
      <c r="H76" s="4"/>
      <c r="I76" s="4"/>
      <c r="J76" s="4"/>
      <c r="K76" s="4"/>
      <c r="L76" s="4"/>
      <c r="M76" s="4"/>
      <c r="N76" s="4"/>
    </row>
    <row r="77" spans="1:17" ht="14.15" customHeight="1" x14ac:dyDescent="0.2">
      <c r="A77" s="696" t="s">
        <v>793</v>
      </c>
      <c r="B77" s="782"/>
      <c r="C77" s="697"/>
      <c r="D77" s="783" t="s">
        <v>794</v>
      </c>
      <c r="E77" s="783"/>
      <c r="F77" s="783" t="s">
        <v>1595</v>
      </c>
      <c r="G77" s="783"/>
      <c r="H77" s="4"/>
      <c r="I77" s="4"/>
      <c r="J77" s="4"/>
      <c r="K77" s="4"/>
      <c r="L77" s="4"/>
      <c r="M77" s="4"/>
      <c r="N77" s="4"/>
      <c r="O77" s="4"/>
      <c r="P77" s="4"/>
      <c r="Q77" s="4"/>
    </row>
    <row r="78" spans="1:17" ht="14.15" customHeight="1" x14ac:dyDescent="0.2">
      <c r="A78" s="784" t="s">
        <v>1746</v>
      </c>
      <c r="B78" s="785"/>
      <c r="C78" s="786"/>
      <c r="D78" s="787">
        <v>9719</v>
      </c>
      <c r="E78" s="788"/>
      <c r="F78" s="789">
        <v>2268550</v>
      </c>
      <c r="G78" s="790"/>
      <c r="H78" s="4"/>
      <c r="I78" s="65"/>
      <c r="J78" s="4"/>
      <c r="K78" s="4"/>
      <c r="L78" s="4"/>
      <c r="M78" s="4"/>
      <c r="N78" s="4"/>
      <c r="O78" s="4"/>
      <c r="P78" s="4"/>
      <c r="Q78" s="4"/>
    </row>
    <row r="79" spans="1:17" ht="14.15" customHeight="1" x14ac:dyDescent="0.2">
      <c r="A79" s="686" t="s">
        <v>4462</v>
      </c>
      <c r="B79" s="791"/>
      <c r="C79" s="687"/>
      <c r="D79" s="792">
        <v>1067</v>
      </c>
      <c r="E79" s="793"/>
      <c r="F79" s="794">
        <v>508262</v>
      </c>
      <c r="G79" s="795"/>
      <c r="H79" s="4"/>
      <c r="I79" s="4"/>
      <c r="J79" s="4"/>
      <c r="K79" s="4"/>
      <c r="L79" s="4"/>
      <c r="M79" s="4"/>
      <c r="N79" s="4"/>
      <c r="O79" s="4"/>
      <c r="P79" s="4"/>
      <c r="Q79" s="4"/>
    </row>
    <row r="80" spans="1:17" ht="14.15" customHeight="1" x14ac:dyDescent="0.2">
      <c r="A80" s="692" t="s">
        <v>4463</v>
      </c>
      <c r="B80" s="778"/>
      <c r="C80" s="693"/>
      <c r="D80" s="780">
        <v>2370</v>
      </c>
      <c r="E80" s="780"/>
      <c r="F80" s="780">
        <v>483490</v>
      </c>
      <c r="G80" s="780"/>
      <c r="H80" s="4"/>
      <c r="I80" s="4"/>
      <c r="J80" s="4"/>
      <c r="K80" s="4"/>
      <c r="L80" s="4"/>
      <c r="M80" s="4"/>
      <c r="N80" s="4"/>
      <c r="O80" s="4"/>
      <c r="P80" s="4"/>
      <c r="Q80" s="4"/>
    </row>
    <row r="81" spans="1:17" ht="14.15" customHeight="1" x14ac:dyDescent="0.2">
      <c r="A81" s="692" t="s">
        <v>4464</v>
      </c>
      <c r="B81" s="778"/>
      <c r="C81" s="693"/>
      <c r="D81" s="781">
        <v>84</v>
      </c>
      <c r="E81" s="781"/>
      <c r="F81" s="780">
        <v>114510</v>
      </c>
      <c r="G81" s="780"/>
      <c r="H81" s="4"/>
      <c r="I81" s="4"/>
      <c r="J81" s="4"/>
      <c r="K81" s="4"/>
      <c r="L81" s="4"/>
      <c r="M81" s="4"/>
      <c r="N81" s="4"/>
      <c r="O81" s="4"/>
      <c r="P81" s="4"/>
      <c r="Q81" s="4"/>
    </row>
    <row r="82" spans="1:17" ht="14.15" customHeight="1" x14ac:dyDescent="0.2">
      <c r="A82" s="692" t="s">
        <v>4465</v>
      </c>
      <c r="B82" s="778"/>
      <c r="C82" s="693"/>
      <c r="D82" s="780">
        <v>2946</v>
      </c>
      <c r="E82" s="780"/>
      <c r="F82" s="780">
        <v>847358</v>
      </c>
      <c r="G82" s="780"/>
      <c r="H82" s="4"/>
      <c r="I82" s="4"/>
      <c r="J82" s="4"/>
      <c r="K82" s="4"/>
      <c r="L82" s="4"/>
      <c r="M82" s="4"/>
      <c r="N82" s="4"/>
      <c r="O82" s="4"/>
      <c r="P82" s="4"/>
      <c r="Q82" s="4"/>
    </row>
    <row r="83" spans="1:17" ht="14.15" customHeight="1" x14ac:dyDescent="0.2">
      <c r="A83" s="692" t="s">
        <v>1768</v>
      </c>
      <c r="B83" s="778"/>
      <c r="C83" s="693"/>
      <c r="D83" s="779">
        <v>3252</v>
      </c>
      <c r="E83" s="779"/>
      <c r="F83" s="779">
        <v>314930</v>
      </c>
      <c r="G83" s="779"/>
      <c r="H83" s="4"/>
      <c r="I83" s="4"/>
      <c r="J83" s="4"/>
      <c r="K83" s="4"/>
      <c r="L83" s="4"/>
      <c r="M83" s="4"/>
      <c r="N83" s="4"/>
      <c r="O83" s="4"/>
      <c r="P83" s="4"/>
      <c r="Q83" s="4"/>
    </row>
    <row r="84" spans="1:17" ht="13" customHeight="1" x14ac:dyDescent="0.2">
      <c r="A84" s="7" t="s">
        <v>2951</v>
      </c>
      <c r="B84" s="4"/>
      <c r="C84" s="4"/>
      <c r="D84" s="4"/>
      <c r="E84" s="4"/>
      <c r="F84" s="4"/>
      <c r="G84" s="2"/>
      <c r="H84" s="2" t="s">
        <v>2948</v>
      </c>
      <c r="J84" s="4"/>
      <c r="K84" s="4"/>
      <c r="L84" s="4"/>
      <c r="M84" s="4"/>
      <c r="N84" s="4"/>
    </row>
    <row r="85" spans="1:17" ht="12" customHeight="1" x14ac:dyDescent="0.2">
      <c r="A85" s="202"/>
      <c r="B85" s="4"/>
      <c r="C85" s="4"/>
      <c r="D85" s="4"/>
      <c r="E85" s="4"/>
      <c r="F85" s="4"/>
      <c r="G85" s="4"/>
      <c r="H85" s="4"/>
      <c r="I85" s="4"/>
      <c r="J85" s="4"/>
      <c r="K85" s="4"/>
      <c r="L85" s="4"/>
      <c r="M85" s="4"/>
      <c r="N85" s="4"/>
    </row>
    <row r="86" spans="1:17" ht="12" customHeight="1" x14ac:dyDescent="0.2">
      <c r="A86" s="7"/>
      <c r="B86" s="4"/>
      <c r="C86" s="4"/>
      <c r="D86" s="4"/>
      <c r="E86" s="4"/>
      <c r="F86" s="4"/>
      <c r="G86" s="4"/>
      <c r="H86" s="4"/>
      <c r="I86" s="4"/>
      <c r="J86" s="4"/>
      <c r="K86" s="4"/>
      <c r="L86" s="4"/>
      <c r="M86" s="4"/>
      <c r="N86" s="4"/>
    </row>
    <row r="87" spans="1:17" ht="12" customHeight="1" x14ac:dyDescent="0.2">
      <c r="A87" s="4"/>
      <c r="B87" s="4"/>
      <c r="C87" s="4"/>
      <c r="D87" s="4"/>
      <c r="E87" s="4"/>
      <c r="F87" s="2"/>
      <c r="G87" s="4"/>
      <c r="H87" s="4"/>
      <c r="I87" s="4"/>
      <c r="J87" s="4"/>
      <c r="K87" s="4"/>
      <c r="L87" s="4"/>
      <c r="M87" s="4"/>
      <c r="N87" s="4"/>
    </row>
    <row r="88" spans="1:17" ht="14.15" customHeight="1" x14ac:dyDescent="0.2">
      <c r="A88" s="6" t="s">
        <v>4762</v>
      </c>
      <c r="B88" s="6"/>
      <c r="C88" s="4"/>
      <c r="D88" s="4"/>
      <c r="E88" s="4"/>
      <c r="F88" s="4"/>
      <c r="G88" s="4"/>
      <c r="H88" s="4"/>
      <c r="I88" s="4"/>
      <c r="J88" s="4"/>
      <c r="K88" s="4"/>
      <c r="L88" s="2" t="s">
        <v>2629</v>
      </c>
      <c r="N88" s="4"/>
      <c r="O88" s="4"/>
    </row>
    <row r="89" spans="1:17" ht="14.15" customHeight="1" x14ac:dyDescent="0.2">
      <c r="A89" s="626" t="s">
        <v>1785</v>
      </c>
      <c r="B89" s="673"/>
      <c r="C89" s="673"/>
      <c r="D89" s="673"/>
      <c r="E89" s="673"/>
      <c r="F89" s="673"/>
      <c r="G89" s="673"/>
      <c r="H89" s="673"/>
      <c r="I89" s="673"/>
      <c r="J89" s="673"/>
      <c r="K89" s="673"/>
      <c r="L89" s="627"/>
    </row>
    <row r="90" spans="1:17" ht="14.15" customHeight="1" x14ac:dyDescent="0.2">
      <c r="A90" s="184" t="s">
        <v>2631</v>
      </c>
      <c r="B90" s="184" t="s">
        <v>795</v>
      </c>
      <c r="C90" s="184" t="s">
        <v>796</v>
      </c>
      <c r="D90" s="184" t="s">
        <v>2632</v>
      </c>
      <c r="E90" s="184" t="s">
        <v>2041</v>
      </c>
      <c r="F90" s="184" t="s">
        <v>2633</v>
      </c>
      <c r="G90" s="99" t="s">
        <v>3350</v>
      </c>
      <c r="H90" s="99" t="s">
        <v>3351</v>
      </c>
      <c r="I90" s="184" t="s">
        <v>2122</v>
      </c>
      <c r="J90" s="184" t="s">
        <v>3352</v>
      </c>
      <c r="K90" s="184" t="s">
        <v>3353</v>
      </c>
      <c r="L90" s="184" t="s">
        <v>2129</v>
      </c>
    </row>
    <row r="91" spans="1:17" ht="14.15" customHeight="1" x14ac:dyDescent="0.2">
      <c r="A91" s="200">
        <v>126</v>
      </c>
      <c r="B91" s="200">
        <v>36</v>
      </c>
      <c r="C91" s="200">
        <v>10</v>
      </c>
      <c r="D91" s="200">
        <v>164</v>
      </c>
      <c r="E91" s="200">
        <v>126</v>
      </c>
      <c r="F91" s="200">
        <v>56</v>
      </c>
      <c r="G91" s="200">
        <v>18</v>
      </c>
      <c r="H91" s="200">
        <v>22</v>
      </c>
      <c r="I91" s="200">
        <v>28</v>
      </c>
      <c r="J91" s="200">
        <v>8</v>
      </c>
      <c r="K91" s="200">
        <v>8</v>
      </c>
      <c r="L91" s="200">
        <v>20</v>
      </c>
    </row>
    <row r="92" spans="1:17" ht="12" customHeight="1" x14ac:dyDescent="0.2">
      <c r="A92" s="8"/>
      <c r="B92" s="8"/>
      <c r="C92" s="8"/>
      <c r="D92" s="8"/>
      <c r="E92" s="8"/>
      <c r="F92" s="8"/>
      <c r="G92" s="8"/>
      <c r="H92" s="8"/>
      <c r="I92" s="8"/>
      <c r="J92" s="4"/>
      <c r="K92" s="4"/>
      <c r="L92" s="4"/>
    </row>
    <row r="93" spans="1:17" ht="14.15" customHeight="1" x14ac:dyDescent="0.2">
      <c r="A93" s="626" t="s">
        <v>3354</v>
      </c>
      <c r="B93" s="673"/>
      <c r="C93" s="673"/>
      <c r="D93" s="673"/>
      <c r="E93" s="673"/>
      <c r="F93" s="673"/>
      <c r="G93" s="673"/>
      <c r="H93" s="673"/>
      <c r="I93" s="673"/>
      <c r="J93" s="673"/>
      <c r="K93" s="673"/>
      <c r="L93" s="627"/>
    </row>
    <row r="94" spans="1:17" ht="14.15" customHeight="1" x14ac:dyDescent="0.2">
      <c r="A94" s="192" t="s">
        <v>2016</v>
      </c>
      <c r="B94" s="184" t="s">
        <v>293</v>
      </c>
      <c r="C94" s="99" t="s">
        <v>3355</v>
      </c>
      <c r="D94" s="184" t="s">
        <v>2116</v>
      </c>
      <c r="E94" s="184" t="s">
        <v>2127</v>
      </c>
      <c r="F94" s="184" t="s">
        <v>193</v>
      </c>
      <c r="G94" s="192" t="s">
        <v>241</v>
      </c>
      <c r="H94" s="184" t="s">
        <v>3356</v>
      </c>
      <c r="I94" s="184" t="s">
        <v>3357</v>
      </c>
      <c r="J94" s="184" t="s">
        <v>252</v>
      </c>
      <c r="K94" s="184" t="s">
        <v>3358</v>
      </c>
      <c r="L94" s="184" t="s">
        <v>250</v>
      </c>
    </row>
    <row r="95" spans="1:17" ht="14.15" customHeight="1" x14ac:dyDescent="0.2">
      <c r="A95" s="5">
        <v>18</v>
      </c>
      <c r="B95" s="200">
        <v>15</v>
      </c>
      <c r="C95" s="200">
        <v>15</v>
      </c>
      <c r="D95" s="200">
        <v>10</v>
      </c>
      <c r="E95" s="200">
        <v>10</v>
      </c>
      <c r="F95" s="200">
        <v>6</v>
      </c>
      <c r="G95" s="200">
        <v>10</v>
      </c>
      <c r="H95" s="200">
        <v>12</v>
      </c>
      <c r="I95" s="200">
        <v>20</v>
      </c>
      <c r="J95" s="200">
        <v>15</v>
      </c>
      <c r="K95" s="200">
        <v>15</v>
      </c>
      <c r="L95" s="200">
        <v>12</v>
      </c>
    </row>
    <row r="96" spans="1:17" ht="12" customHeight="1" x14ac:dyDescent="0.2">
      <c r="B96" s="8"/>
      <c r="C96" s="8"/>
      <c r="D96" s="8"/>
      <c r="E96" s="8"/>
      <c r="F96" s="8"/>
      <c r="G96" s="8"/>
      <c r="H96" s="8"/>
      <c r="I96" s="8"/>
      <c r="J96" s="8"/>
      <c r="K96" s="8"/>
      <c r="L96" s="8"/>
    </row>
    <row r="97" spans="1:15" ht="14.15" customHeight="1" x14ac:dyDescent="0.2">
      <c r="A97" s="626" t="s">
        <v>3354</v>
      </c>
      <c r="B97" s="673"/>
      <c r="C97" s="673"/>
      <c r="D97" s="673"/>
      <c r="E97" s="673"/>
      <c r="F97" s="673"/>
      <c r="G97" s="673"/>
      <c r="H97" s="673"/>
      <c r="I97" s="673"/>
      <c r="J97" s="673"/>
      <c r="K97" s="673"/>
      <c r="L97" s="627"/>
    </row>
    <row r="98" spans="1:15" ht="13.5" customHeight="1" x14ac:dyDescent="0.2">
      <c r="A98" s="184" t="s">
        <v>4012</v>
      </c>
      <c r="B98" s="184" t="s">
        <v>256</v>
      </c>
      <c r="C98" s="184" t="s">
        <v>247</v>
      </c>
      <c r="D98" s="184" t="s">
        <v>230</v>
      </c>
      <c r="E98" s="184" t="s">
        <v>355</v>
      </c>
      <c r="F98" s="99" t="s">
        <v>3359</v>
      </c>
      <c r="G98" s="99" t="s">
        <v>4013</v>
      </c>
      <c r="H98" s="184" t="s">
        <v>337</v>
      </c>
      <c r="I98" s="184" t="s">
        <v>345</v>
      </c>
      <c r="J98" s="99" t="s">
        <v>3360</v>
      </c>
      <c r="K98" s="184" t="s">
        <v>329</v>
      </c>
      <c r="L98" s="99" t="s">
        <v>3361</v>
      </c>
    </row>
    <row r="99" spans="1:15" ht="14.15" customHeight="1" x14ac:dyDescent="0.2">
      <c r="A99" s="5">
        <v>10</v>
      </c>
      <c r="B99" s="200">
        <v>19</v>
      </c>
      <c r="C99" s="200">
        <v>18</v>
      </c>
      <c r="D99" s="200">
        <v>30</v>
      </c>
      <c r="E99" s="200">
        <v>10</v>
      </c>
      <c r="F99" s="200">
        <v>10</v>
      </c>
      <c r="G99" s="200">
        <v>10</v>
      </c>
      <c r="H99" s="200">
        <v>10</v>
      </c>
      <c r="I99" s="200">
        <v>16</v>
      </c>
      <c r="J99" s="200">
        <v>5</v>
      </c>
      <c r="K99" s="200">
        <v>10</v>
      </c>
      <c r="L99" s="200">
        <v>10</v>
      </c>
    </row>
    <row r="100" spans="1:15" ht="12" customHeight="1" x14ac:dyDescent="0.2">
      <c r="A100" s="4"/>
      <c r="B100" s="4"/>
      <c r="C100" s="4"/>
      <c r="D100" s="4"/>
      <c r="E100" s="4"/>
      <c r="F100" s="4"/>
      <c r="G100" s="4"/>
      <c r="H100" s="4"/>
      <c r="I100" s="4"/>
      <c r="J100" s="4"/>
      <c r="K100" s="4"/>
      <c r="L100" s="4"/>
    </row>
    <row r="101" spans="1:15" ht="30" customHeight="1" x14ac:dyDescent="0.2">
      <c r="A101" s="99" t="s">
        <v>3362</v>
      </c>
      <c r="B101" s="189" t="s">
        <v>4176</v>
      </c>
      <c r="C101" s="99" t="s">
        <v>3363</v>
      </c>
      <c r="D101" s="99" t="s">
        <v>4325</v>
      </c>
      <c r="E101" s="776" t="s">
        <v>4014</v>
      </c>
      <c r="F101" s="711" t="s">
        <v>3364</v>
      </c>
      <c r="I101" s="810"/>
    </row>
    <row r="102" spans="1:15" ht="14.15" customHeight="1" x14ac:dyDescent="0.2">
      <c r="A102" s="99" t="s">
        <v>328</v>
      </c>
      <c r="B102" s="99" t="s">
        <v>353</v>
      </c>
      <c r="C102" s="99" t="s">
        <v>3365</v>
      </c>
      <c r="D102" s="99" t="s">
        <v>4326</v>
      </c>
      <c r="E102" s="777"/>
      <c r="F102" s="712"/>
      <c r="I102" s="810"/>
    </row>
    <row r="103" spans="1:15" ht="14.15" customHeight="1" x14ac:dyDescent="0.2">
      <c r="A103" s="200">
        <v>14</v>
      </c>
      <c r="B103" s="200">
        <v>10</v>
      </c>
      <c r="C103" s="200">
        <v>4</v>
      </c>
      <c r="D103" s="200">
        <v>4</v>
      </c>
      <c r="E103" s="200">
        <v>970</v>
      </c>
      <c r="F103" s="200">
        <v>6</v>
      </c>
      <c r="I103" s="8"/>
    </row>
    <row r="104" spans="1:15" ht="13" customHeight="1" x14ac:dyDescent="0.2">
      <c r="A104" s="7" t="s">
        <v>4015</v>
      </c>
      <c r="B104" s="4"/>
      <c r="C104" s="4"/>
      <c r="D104" s="4"/>
      <c r="E104" s="4"/>
      <c r="F104" s="4"/>
      <c r="G104" s="4"/>
      <c r="H104" s="4"/>
      <c r="I104" s="4"/>
      <c r="J104" s="4"/>
      <c r="M104" s="4"/>
      <c r="N104" s="4"/>
      <c r="O104" s="4"/>
    </row>
    <row r="105" spans="1:15" ht="13" customHeight="1" x14ac:dyDescent="0.2">
      <c r="A105" s="6" t="s">
        <v>4763</v>
      </c>
      <c r="B105" s="6"/>
      <c r="C105" s="4"/>
      <c r="D105" s="4"/>
      <c r="E105" s="4"/>
      <c r="F105" s="2" t="s">
        <v>495</v>
      </c>
      <c r="G105" s="4"/>
      <c r="H105" s="4"/>
      <c r="I105" s="4"/>
      <c r="J105" s="4"/>
      <c r="K105" s="4"/>
      <c r="L105" s="2"/>
      <c r="M105" s="4"/>
      <c r="N105" s="4"/>
      <c r="O105" s="4"/>
    </row>
    <row r="106" spans="1:15" ht="30.75" customHeight="1" x14ac:dyDescent="0.2">
      <c r="A106" s="316" t="s">
        <v>4177</v>
      </c>
      <c r="B106" s="184" t="s">
        <v>4178</v>
      </c>
      <c r="C106" s="184" t="s">
        <v>4179</v>
      </c>
      <c r="D106" s="189" t="s">
        <v>4180</v>
      </c>
      <c r="E106" s="387" t="s">
        <v>4181</v>
      </c>
      <c r="F106" s="184" t="s">
        <v>1746</v>
      </c>
      <c r="G106" s="4"/>
      <c r="H106" s="4"/>
      <c r="I106" s="4"/>
      <c r="J106" s="4"/>
      <c r="K106" s="4"/>
      <c r="L106" s="2"/>
      <c r="M106" s="4"/>
      <c r="N106" s="4"/>
      <c r="O106" s="4"/>
    </row>
    <row r="107" spans="1:15" ht="13" customHeight="1" x14ac:dyDescent="0.2">
      <c r="A107" s="200">
        <v>87</v>
      </c>
      <c r="B107" s="135">
        <v>20</v>
      </c>
      <c r="C107" s="135">
        <v>54</v>
      </c>
      <c r="D107" s="499">
        <v>78</v>
      </c>
      <c r="E107" s="499">
        <v>27</v>
      </c>
      <c r="F107" s="135">
        <v>266</v>
      </c>
      <c r="G107" s="4"/>
      <c r="H107" s="4"/>
      <c r="I107" s="4"/>
      <c r="J107" s="4"/>
      <c r="K107" s="4"/>
      <c r="L107" s="2"/>
      <c r="M107" s="4"/>
      <c r="N107" s="4"/>
      <c r="O107" s="4"/>
    </row>
    <row r="108" spans="1:15" ht="13" customHeight="1" x14ac:dyDescent="0.2">
      <c r="A108" s="7"/>
      <c r="B108" s="4"/>
      <c r="C108" s="4"/>
      <c r="D108" s="4"/>
      <c r="E108" s="4"/>
      <c r="F108" s="4"/>
      <c r="G108" s="4"/>
      <c r="H108" s="4"/>
      <c r="I108" s="4"/>
      <c r="J108" s="4"/>
      <c r="K108" s="4"/>
      <c r="L108" s="2" t="s">
        <v>2634</v>
      </c>
      <c r="M108" s="4"/>
      <c r="N108" s="4"/>
      <c r="O108" s="4"/>
    </row>
    <row r="109" spans="1:15" ht="13" customHeight="1" x14ac:dyDescent="0.2">
      <c r="A109" s="7"/>
      <c r="B109" s="4"/>
      <c r="C109" s="4"/>
      <c r="D109" s="4"/>
      <c r="E109" s="4"/>
      <c r="F109" s="4"/>
      <c r="G109" s="4"/>
      <c r="H109" s="4"/>
      <c r="I109" s="4"/>
      <c r="J109" s="4"/>
      <c r="K109" s="4"/>
      <c r="L109" s="2"/>
      <c r="M109" s="4"/>
      <c r="N109" s="4"/>
      <c r="O109" s="4"/>
    </row>
    <row r="110" spans="1:15" ht="13" customHeight="1" x14ac:dyDescent="0.2">
      <c r="A110" s="6" t="s">
        <v>4764</v>
      </c>
      <c r="B110" s="6"/>
      <c r="C110" s="4"/>
      <c r="D110" s="4"/>
      <c r="E110" s="4"/>
      <c r="F110" s="2" t="s">
        <v>495</v>
      </c>
      <c r="G110" s="4"/>
      <c r="H110" s="4"/>
      <c r="I110" s="4"/>
      <c r="J110" s="4"/>
      <c r="K110" s="4"/>
      <c r="L110" s="4"/>
      <c r="M110" s="4"/>
      <c r="N110" s="4"/>
      <c r="O110" s="4"/>
    </row>
    <row r="111" spans="1:15" ht="13" customHeight="1" x14ac:dyDescent="0.2">
      <c r="A111" s="386" t="s">
        <v>139</v>
      </c>
      <c r="B111" s="386" t="s">
        <v>2630</v>
      </c>
      <c r="C111" s="165" t="s">
        <v>4065</v>
      </c>
      <c r="D111" s="165" t="s">
        <v>4078</v>
      </c>
      <c r="F111" s="4"/>
      <c r="G111" s="4"/>
      <c r="H111" s="4"/>
      <c r="I111" s="4"/>
      <c r="J111" s="4"/>
      <c r="K111" s="4"/>
      <c r="L111" s="4"/>
      <c r="M111" s="4"/>
      <c r="N111" s="4"/>
      <c r="O111" s="4"/>
    </row>
    <row r="112" spans="1:15" ht="13" customHeight="1" x14ac:dyDescent="0.2">
      <c r="A112" s="184">
        <v>5</v>
      </c>
      <c r="B112" s="135">
        <v>10</v>
      </c>
      <c r="C112" s="135">
        <v>5</v>
      </c>
      <c r="D112" s="135">
        <v>5</v>
      </c>
      <c r="E112" s="41"/>
      <c r="F112" s="4"/>
      <c r="G112" s="406"/>
      <c r="H112" s="9"/>
      <c r="I112" s="9"/>
      <c r="J112" s="9"/>
      <c r="K112" s="9"/>
      <c r="L112" s="4"/>
      <c r="M112" s="4"/>
      <c r="N112" s="4"/>
      <c r="O112" s="4"/>
    </row>
    <row r="113" spans="1:15" ht="13" customHeight="1" x14ac:dyDescent="0.2">
      <c r="A113" s="7"/>
      <c r="B113" s="7"/>
      <c r="C113" s="4"/>
      <c r="D113" s="4"/>
      <c r="E113" s="4"/>
      <c r="F113" s="2" t="s">
        <v>4066</v>
      </c>
      <c r="G113" s="4"/>
      <c r="H113" s="9"/>
      <c r="I113" s="9"/>
      <c r="J113" s="9"/>
      <c r="K113" s="9"/>
      <c r="L113" s="9"/>
      <c r="M113" s="4"/>
      <c r="N113" s="4"/>
      <c r="O113" s="4"/>
    </row>
    <row r="114" spans="1:15" ht="13" customHeight="1" x14ac:dyDescent="0.2">
      <c r="A114" s="7"/>
      <c r="B114" s="4"/>
      <c r="C114" s="4"/>
      <c r="D114" s="4"/>
      <c r="E114" s="4"/>
      <c r="F114" s="4"/>
      <c r="G114" s="4"/>
      <c r="H114" s="4"/>
      <c r="I114" s="4"/>
      <c r="J114" s="4"/>
      <c r="K114" s="4"/>
      <c r="L114" s="2"/>
      <c r="M114" s="4"/>
      <c r="N114" s="4"/>
      <c r="O114" s="4"/>
    </row>
    <row r="115" spans="1:15" ht="13" customHeight="1" x14ac:dyDescent="0.2">
      <c r="A115" s="7"/>
      <c r="B115" s="4"/>
      <c r="C115" s="4"/>
      <c r="D115" s="4"/>
      <c r="E115" s="4"/>
      <c r="F115" s="4"/>
      <c r="G115" s="4"/>
      <c r="H115" s="4"/>
      <c r="I115" s="4"/>
      <c r="J115" s="4"/>
      <c r="K115" s="4"/>
      <c r="L115" s="2"/>
      <c r="M115" s="4"/>
      <c r="N115" s="4"/>
      <c r="O115" s="4"/>
    </row>
    <row r="116" spans="1:15" ht="12" customHeight="1" x14ac:dyDescent="0.2">
      <c r="A116" s="4"/>
      <c r="B116" s="4"/>
      <c r="C116" s="4"/>
      <c r="D116" s="4"/>
      <c r="E116" s="4"/>
      <c r="F116" s="4"/>
      <c r="G116" s="4"/>
      <c r="H116" s="4"/>
      <c r="I116" s="4"/>
      <c r="J116" s="4"/>
      <c r="K116" s="4"/>
      <c r="L116" s="4"/>
      <c r="M116" s="4"/>
      <c r="N116" s="4"/>
    </row>
    <row r="117" spans="1:15" ht="14.15" customHeight="1" x14ac:dyDescent="0.2">
      <c r="A117" s="6" t="s">
        <v>4070</v>
      </c>
      <c r="B117" s="4"/>
      <c r="C117" s="4"/>
      <c r="D117" s="4"/>
      <c r="E117" s="4"/>
      <c r="F117" s="4"/>
      <c r="G117" s="4"/>
      <c r="H117" s="4"/>
      <c r="I117" s="4"/>
      <c r="J117" s="4"/>
      <c r="K117" s="4"/>
      <c r="L117" s="4"/>
      <c r="M117" s="4"/>
      <c r="N117" s="4"/>
    </row>
    <row r="118" spans="1:15" ht="14.15" customHeight="1" x14ac:dyDescent="0.2">
      <c r="A118" s="6" t="s">
        <v>1841</v>
      </c>
      <c r="B118" s="4"/>
      <c r="C118" s="4"/>
      <c r="D118" s="4"/>
      <c r="E118" s="4"/>
      <c r="F118" s="4"/>
      <c r="G118" s="4"/>
      <c r="H118" s="4"/>
      <c r="I118" s="2" t="s">
        <v>1919</v>
      </c>
      <c r="J118" s="4"/>
      <c r="K118" s="4"/>
      <c r="L118" s="4"/>
      <c r="M118" s="4"/>
      <c r="N118" s="4"/>
    </row>
    <row r="119" spans="1:15" ht="14.15" customHeight="1" x14ac:dyDescent="0.2">
      <c r="A119" s="99" t="s">
        <v>977</v>
      </c>
      <c r="B119" s="99" t="s">
        <v>1182</v>
      </c>
      <c r="C119" s="99" t="s">
        <v>978</v>
      </c>
      <c r="D119" s="99" t="s">
        <v>979</v>
      </c>
      <c r="E119" s="99" t="s">
        <v>980</v>
      </c>
      <c r="F119" s="99" t="s">
        <v>981</v>
      </c>
      <c r="G119" s="99" t="s">
        <v>1068</v>
      </c>
      <c r="H119" s="99" t="s">
        <v>1873</v>
      </c>
      <c r="I119" s="99" t="s">
        <v>128</v>
      </c>
      <c r="J119" s="4"/>
      <c r="K119" s="4"/>
      <c r="L119" s="4"/>
      <c r="M119" s="4"/>
      <c r="N119" s="4"/>
    </row>
    <row r="120" spans="1:15" ht="14.15" customHeight="1" x14ac:dyDescent="0.2">
      <c r="A120" s="184">
        <v>26</v>
      </c>
      <c r="B120" s="152">
        <v>134</v>
      </c>
      <c r="C120" s="152">
        <v>99</v>
      </c>
      <c r="D120" s="152">
        <v>32</v>
      </c>
      <c r="E120" s="152" t="s">
        <v>1080</v>
      </c>
      <c r="F120" s="152" t="s">
        <v>1080</v>
      </c>
      <c r="G120" s="152">
        <v>1</v>
      </c>
      <c r="H120" s="152">
        <v>2</v>
      </c>
      <c r="I120" s="152" t="s">
        <v>1080</v>
      </c>
      <c r="J120" s="4"/>
      <c r="K120" s="4"/>
      <c r="L120" s="4"/>
      <c r="M120" s="4"/>
      <c r="N120" s="4"/>
    </row>
    <row r="121" spans="1:15" ht="14.15" customHeight="1" x14ac:dyDescent="0.2">
      <c r="A121" s="184">
        <v>27</v>
      </c>
      <c r="B121" s="152">
        <v>102</v>
      </c>
      <c r="C121" s="152">
        <v>89</v>
      </c>
      <c r="D121" s="152">
        <v>12</v>
      </c>
      <c r="E121" s="152" t="s">
        <v>1080</v>
      </c>
      <c r="F121" s="152" t="s">
        <v>1080</v>
      </c>
      <c r="G121" s="152" t="s">
        <v>1080</v>
      </c>
      <c r="H121" s="152">
        <v>1</v>
      </c>
      <c r="I121" s="152" t="s">
        <v>1080</v>
      </c>
      <c r="J121" s="4"/>
      <c r="K121" s="4"/>
      <c r="L121" s="4"/>
      <c r="M121" s="4"/>
      <c r="N121" s="4"/>
    </row>
    <row r="122" spans="1:15" ht="14.15" customHeight="1" x14ac:dyDescent="0.2">
      <c r="A122" s="184">
        <v>28</v>
      </c>
      <c r="B122" s="152">
        <v>131</v>
      </c>
      <c r="C122" s="152">
        <v>114</v>
      </c>
      <c r="D122" s="152">
        <v>11</v>
      </c>
      <c r="E122" s="152" t="s">
        <v>1080</v>
      </c>
      <c r="F122" s="152" t="s">
        <v>1080</v>
      </c>
      <c r="G122" s="152" t="s">
        <v>1080</v>
      </c>
      <c r="H122" s="152">
        <v>5</v>
      </c>
      <c r="I122" s="152">
        <v>1</v>
      </c>
      <c r="J122" s="4"/>
      <c r="K122" s="4"/>
      <c r="L122" s="4"/>
      <c r="M122" s="4"/>
      <c r="N122" s="4"/>
    </row>
    <row r="123" spans="1:15" ht="14.15" customHeight="1" x14ac:dyDescent="0.2">
      <c r="A123" s="184">
        <v>29</v>
      </c>
      <c r="B123" s="152">
        <v>103</v>
      </c>
      <c r="C123" s="152">
        <v>71</v>
      </c>
      <c r="D123" s="152">
        <v>21</v>
      </c>
      <c r="E123" s="152" t="s">
        <v>1080</v>
      </c>
      <c r="F123" s="152">
        <v>1</v>
      </c>
      <c r="G123" s="152">
        <v>1</v>
      </c>
      <c r="H123" s="152">
        <v>9</v>
      </c>
      <c r="I123" s="152" t="s">
        <v>1080</v>
      </c>
      <c r="J123" s="4"/>
      <c r="K123" s="4"/>
      <c r="L123" s="4"/>
      <c r="M123" s="4"/>
      <c r="N123" s="4"/>
    </row>
    <row r="124" spans="1:15" ht="14.15" customHeight="1" x14ac:dyDescent="0.2">
      <c r="A124" s="184">
        <v>30</v>
      </c>
      <c r="B124" s="152">
        <v>99</v>
      </c>
      <c r="C124" s="152">
        <v>88</v>
      </c>
      <c r="D124" s="152">
        <v>10</v>
      </c>
      <c r="E124" s="152" t="s">
        <v>4005</v>
      </c>
      <c r="F124" s="152" t="s">
        <v>4005</v>
      </c>
      <c r="G124" s="152" t="s">
        <v>4005</v>
      </c>
      <c r="H124" s="152">
        <v>1</v>
      </c>
      <c r="I124" s="152" t="s">
        <v>4005</v>
      </c>
      <c r="J124" s="4"/>
      <c r="K124" s="4"/>
      <c r="L124" s="4"/>
      <c r="M124" s="4"/>
      <c r="N124" s="4"/>
    </row>
    <row r="125" spans="1:15" ht="14.15" customHeight="1" x14ac:dyDescent="0.2">
      <c r="A125" s="184" t="s">
        <v>4006</v>
      </c>
      <c r="B125" s="152">
        <v>123</v>
      </c>
      <c r="C125" s="152">
        <v>111</v>
      </c>
      <c r="D125" s="152">
        <v>10</v>
      </c>
      <c r="E125" s="152" t="s">
        <v>4005</v>
      </c>
      <c r="F125" s="152" t="s">
        <v>4005</v>
      </c>
      <c r="G125" s="152" t="s">
        <v>4005</v>
      </c>
      <c r="H125" s="152">
        <v>1</v>
      </c>
      <c r="I125" s="152">
        <v>1</v>
      </c>
      <c r="J125" s="4"/>
      <c r="K125" s="4"/>
      <c r="L125" s="4"/>
      <c r="M125" s="4"/>
      <c r="N125" s="4"/>
    </row>
    <row r="126" spans="1:15" ht="14.15" customHeight="1" x14ac:dyDescent="0.2">
      <c r="A126" s="184">
        <v>2</v>
      </c>
      <c r="B126" s="152">
        <v>84</v>
      </c>
      <c r="C126" s="152">
        <v>75</v>
      </c>
      <c r="D126" s="152">
        <v>8</v>
      </c>
      <c r="E126" s="152" t="s">
        <v>4005</v>
      </c>
      <c r="F126" s="152" t="s">
        <v>4005</v>
      </c>
      <c r="G126" s="152" t="s">
        <v>4005</v>
      </c>
      <c r="H126" s="152">
        <v>1</v>
      </c>
      <c r="I126" s="152" t="s">
        <v>4005</v>
      </c>
      <c r="J126" s="4"/>
      <c r="K126" s="4"/>
      <c r="L126" s="4"/>
      <c r="M126" s="4"/>
      <c r="N126" s="4"/>
    </row>
    <row r="127" spans="1:15" ht="14.15" customHeight="1" x14ac:dyDescent="0.2">
      <c r="A127" s="184">
        <v>3</v>
      </c>
      <c r="B127" s="152">
        <v>92</v>
      </c>
      <c r="C127" s="152">
        <v>84</v>
      </c>
      <c r="D127" s="152">
        <v>6</v>
      </c>
      <c r="E127" s="152">
        <v>1</v>
      </c>
      <c r="F127" s="152" t="s">
        <v>1080</v>
      </c>
      <c r="G127" s="152" t="s">
        <v>1080</v>
      </c>
      <c r="H127" s="152">
        <v>1</v>
      </c>
      <c r="I127" s="152" t="s">
        <v>1080</v>
      </c>
      <c r="J127" s="4"/>
      <c r="K127" s="4"/>
      <c r="L127" s="4"/>
      <c r="M127" s="4"/>
      <c r="N127" s="4"/>
    </row>
    <row r="128" spans="1:15" ht="14.15" customHeight="1" x14ac:dyDescent="0.2">
      <c r="A128" s="184">
        <v>4</v>
      </c>
      <c r="B128" s="152">
        <f>SUM(C128:I128)</f>
        <v>93</v>
      </c>
      <c r="C128" s="152">
        <v>84</v>
      </c>
      <c r="D128" s="152">
        <v>7</v>
      </c>
      <c r="E128" s="152" t="s">
        <v>4370</v>
      </c>
      <c r="F128" s="152" t="s">
        <v>4370</v>
      </c>
      <c r="G128" s="152" t="s">
        <v>4370</v>
      </c>
      <c r="H128" s="152">
        <v>1</v>
      </c>
      <c r="I128" s="152">
        <v>1</v>
      </c>
      <c r="J128" s="4"/>
      <c r="K128" s="4"/>
      <c r="L128" s="4"/>
      <c r="M128" s="4"/>
      <c r="N128" s="4"/>
    </row>
    <row r="129" spans="1:14" ht="14.15" customHeight="1" x14ac:dyDescent="0.2">
      <c r="A129" s="184">
        <v>5</v>
      </c>
      <c r="B129" s="152">
        <v>68</v>
      </c>
      <c r="C129" s="152">
        <v>61</v>
      </c>
      <c r="D129" s="152">
        <v>7</v>
      </c>
      <c r="E129" s="152" t="s">
        <v>1080</v>
      </c>
      <c r="F129" s="152" t="s">
        <v>1080</v>
      </c>
      <c r="G129" s="152" t="s">
        <v>1080</v>
      </c>
      <c r="H129" s="152" t="s">
        <v>1080</v>
      </c>
      <c r="I129" s="152" t="s">
        <v>1080</v>
      </c>
      <c r="J129" s="4"/>
      <c r="K129" s="4"/>
      <c r="L129" s="4"/>
      <c r="M129" s="4"/>
      <c r="N129" s="4"/>
    </row>
    <row r="130" spans="1:14" ht="12" customHeight="1" x14ac:dyDescent="0.2">
      <c r="A130" s="197"/>
      <c r="B130" s="92"/>
      <c r="C130" s="92"/>
      <c r="D130" s="92"/>
      <c r="E130" s="92"/>
      <c r="F130" s="92"/>
      <c r="G130" s="92"/>
      <c r="H130" s="92"/>
      <c r="I130" s="92"/>
      <c r="J130" s="4"/>
      <c r="K130" s="4"/>
      <c r="L130" s="4"/>
      <c r="M130" s="4"/>
      <c r="N130" s="4"/>
    </row>
    <row r="131" spans="1:14" ht="14.15" customHeight="1" x14ac:dyDescent="0.2">
      <c r="A131" s="6" t="s">
        <v>4048</v>
      </c>
      <c r="B131" s="4"/>
      <c r="C131" s="4"/>
      <c r="D131" s="4"/>
      <c r="E131" s="4"/>
      <c r="F131" s="4"/>
      <c r="G131" s="4"/>
      <c r="H131" s="4"/>
      <c r="I131" s="2" t="s">
        <v>1874</v>
      </c>
      <c r="J131" s="4"/>
      <c r="K131" s="4"/>
      <c r="L131" s="4"/>
      <c r="M131" s="4"/>
      <c r="N131" s="4"/>
    </row>
    <row r="132" spans="1:14" ht="14.15" customHeight="1" x14ac:dyDescent="0.2">
      <c r="A132" s="99" t="s">
        <v>977</v>
      </c>
      <c r="B132" s="99" t="s">
        <v>1182</v>
      </c>
      <c r="C132" s="99" t="s">
        <v>978</v>
      </c>
      <c r="D132" s="99" t="s">
        <v>979</v>
      </c>
      <c r="E132" s="99" t="s">
        <v>980</v>
      </c>
      <c r="F132" s="99" t="s">
        <v>981</v>
      </c>
      <c r="G132" s="99" t="s">
        <v>1068</v>
      </c>
      <c r="H132" s="99" t="s">
        <v>1873</v>
      </c>
      <c r="I132" s="99" t="s">
        <v>128</v>
      </c>
      <c r="J132" s="4"/>
      <c r="K132" s="4"/>
      <c r="L132" s="4"/>
      <c r="M132" s="4"/>
      <c r="N132" s="4"/>
    </row>
    <row r="133" spans="1:14" ht="14.15" customHeight="1" x14ac:dyDescent="0.2">
      <c r="A133" s="184">
        <v>26</v>
      </c>
      <c r="B133" s="57">
        <v>48549</v>
      </c>
      <c r="C133" s="57">
        <v>43842.13</v>
      </c>
      <c r="D133" s="57">
        <v>4186</v>
      </c>
      <c r="E133" s="57" t="s">
        <v>1080</v>
      </c>
      <c r="F133" s="57" t="s">
        <v>1080</v>
      </c>
      <c r="G133" s="57">
        <v>181</v>
      </c>
      <c r="H133" s="57">
        <v>339.87</v>
      </c>
      <c r="I133" s="57" t="s">
        <v>1080</v>
      </c>
      <c r="J133" s="4"/>
      <c r="K133" s="4"/>
      <c r="L133" s="4"/>
      <c r="M133" s="4"/>
      <c r="N133" s="4"/>
    </row>
    <row r="134" spans="1:14" ht="14.15" customHeight="1" x14ac:dyDescent="0.2">
      <c r="A134" s="184">
        <v>27</v>
      </c>
      <c r="B134" s="96">
        <v>29571</v>
      </c>
      <c r="C134" s="96">
        <v>27714</v>
      </c>
      <c r="D134" s="96">
        <v>1624</v>
      </c>
      <c r="E134" s="57" t="s">
        <v>1080</v>
      </c>
      <c r="F134" s="57" t="s">
        <v>1080</v>
      </c>
      <c r="G134" s="57" t="s">
        <v>1080</v>
      </c>
      <c r="H134" s="96">
        <v>233</v>
      </c>
      <c r="I134" s="57" t="s">
        <v>1080</v>
      </c>
      <c r="J134" s="4"/>
      <c r="K134" s="4"/>
      <c r="L134" s="4"/>
      <c r="M134" s="4"/>
      <c r="N134" s="4"/>
    </row>
    <row r="135" spans="1:14" ht="14.15" customHeight="1" x14ac:dyDescent="0.2">
      <c r="A135" s="184">
        <v>28</v>
      </c>
      <c r="B135" s="96">
        <v>41627</v>
      </c>
      <c r="C135" s="96">
        <v>35986</v>
      </c>
      <c r="D135" s="96">
        <v>4044</v>
      </c>
      <c r="E135" s="57" t="s">
        <v>1080</v>
      </c>
      <c r="F135" s="57" t="s">
        <v>1080</v>
      </c>
      <c r="G135" s="57" t="s">
        <v>1080</v>
      </c>
      <c r="H135" s="96">
        <v>1597</v>
      </c>
      <c r="I135" s="57" t="s">
        <v>1080</v>
      </c>
      <c r="J135" s="4"/>
      <c r="K135" s="4"/>
      <c r="L135" s="4"/>
      <c r="M135" s="4"/>
      <c r="N135" s="4"/>
    </row>
    <row r="136" spans="1:14" ht="14.15" customHeight="1" x14ac:dyDescent="0.2">
      <c r="A136" s="184">
        <v>29</v>
      </c>
      <c r="B136" s="57">
        <v>24934.239999999998</v>
      </c>
      <c r="C136" s="57">
        <v>15232.71</v>
      </c>
      <c r="D136" s="57">
        <v>4079.11</v>
      </c>
      <c r="E136" s="57" t="s">
        <v>1080</v>
      </c>
      <c r="F136" s="57">
        <v>2995.5</v>
      </c>
      <c r="G136" s="57">
        <v>192.51</v>
      </c>
      <c r="H136" s="57">
        <v>2434.41</v>
      </c>
      <c r="I136" s="57" t="s">
        <v>1080</v>
      </c>
      <c r="J136" s="4"/>
      <c r="K136" s="4"/>
      <c r="L136" s="4"/>
      <c r="M136" s="4"/>
      <c r="N136" s="4"/>
    </row>
    <row r="137" spans="1:14" ht="14.15" customHeight="1" x14ac:dyDescent="0.2">
      <c r="A137" s="184">
        <v>30</v>
      </c>
      <c r="B137" s="57">
        <v>30463</v>
      </c>
      <c r="C137" s="57">
        <v>28668</v>
      </c>
      <c r="D137" s="57">
        <v>1639</v>
      </c>
      <c r="E137" s="57" t="s">
        <v>4005</v>
      </c>
      <c r="F137" s="57" t="s">
        <v>4005</v>
      </c>
      <c r="G137" s="57" t="s">
        <v>4005</v>
      </c>
      <c r="H137" s="57">
        <v>156</v>
      </c>
      <c r="I137" s="57" t="s">
        <v>4005</v>
      </c>
      <c r="J137" s="4"/>
      <c r="K137" s="4"/>
      <c r="L137" s="4"/>
      <c r="M137" s="4"/>
      <c r="N137" s="4"/>
    </row>
    <row r="138" spans="1:14" ht="14.15" customHeight="1" x14ac:dyDescent="0.2">
      <c r="A138" s="184" t="s">
        <v>4006</v>
      </c>
      <c r="B138" s="57">
        <v>36139</v>
      </c>
      <c r="C138" s="57">
        <v>28351</v>
      </c>
      <c r="D138" s="57">
        <v>7092</v>
      </c>
      <c r="E138" s="57" t="s">
        <v>4005</v>
      </c>
      <c r="F138" s="57" t="s">
        <v>4005</v>
      </c>
      <c r="G138" s="57" t="s">
        <v>4005</v>
      </c>
      <c r="H138" s="57">
        <v>572</v>
      </c>
      <c r="I138" s="57">
        <v>124</v>
      </c>
      <c r="J138" s="4"/>
      <c r="K138" s="4"/>
      <c r="L138" s="4"/>
      <c r="M138" s="4"/>
      <c r="N138" s="4"/>
    </row>
    <row r="139" spans="1:14" ht="14.15" customHeight="1" x14ac:dyDescent="0.2">
      <c r="A139" s="184">
        <v>2</v>
      </c>
      <c r="B139" s="57">
        <v>17880</v>
      </c>
      <c r="C139" s="57">
        <v>11749</v>
      </c>
      <c r="D139" s="57">
        <v>1106</v>
      </c>
      <c r="E139" s="57" t="s">
        <v>4005</v>
      </c>
      <c r="F139" s="57" t="s">
        <v>4005</v>
      </c>
      <c r="G139" s="57" t="s">
        <v>4005</v>
      </c>
      <c r="H139" s="57">
        <v>5026</v>
      </c>
      <c r="I139" s="57" t="s">
        <v>1080</v>
      </c>
      <c r="J139" s="4"/>
      <c r="K139" s="4"/>
      <c r="L139" s="4"/>
      <c r="M139" s="4"/>
      <c r="N139" s="4"/>
    </row>
    <row r="140" spans="1:14" ht="14.15" customHeight="1" x14ac:dyDescent="0.2">
      <c r="A140" s="184">
        <v>3</v>
      </c>
      <c r="B140" s="57">
        <v>21519.599999999999</v>
      </c>
      <c r="C140" s="57">
        <v>15756.46</v>
      </c>
      <c r="D140" s="57">
        <v>709.84</v>
      </c>
      <c r="E140" s="57">
        <v>27.25</v>
      </c>
      <c r="F140" s="57" t="s">
        <v>1080</v>
      </c>
      <c r="G140" s="57" t="s">
        <v>1080</v>
      </c>
      <c r="H140" s="57">
        <v>5026.05</v>
      </c>
      <c r="I140" s="152" t="s">
        <v>1080</v>
      </c>
      <c r="J140" s="4"/>
      <c r="K140" s="4"/>
      <c r="L140" s="4"/>
      <c r="M140" s="4"/>
      <c r="N140" s="4"/>
    </row>
    <row r="141" spans="1:14" ht="14.15" customHeight="1" x14ac:dyDescent="0.2">
      <c r="A141" s="184">
        <v>4</v>
      </c>
      <c r="B141" s="57">
        <f>SUM(C141:I141)</f>
        <v>18921</v>
      </c>
      <c r="C141" s="57">
        <v>15934</v>
      </c>
      <c r="D141" s="57">
        <v>1574</v>
      </c>
      <c r="E141" s="57" t="s">
        <v>4370</v>
      </c>
      <c r="F141" s="57" t="s">
        <v>4370</v>
      </c>
      <c r="G141" s="57" t="s">
        <v>4370</v>
      </c>
      <c r="H141" s="57">
        <v>218</v>
      </c>
      <c r="I141" s="152">
        <v>1195</v>
      </c>
      <c r="J141" s="4"/>
      <c r="K141" s="4"/>
      <c r="L141" s="4"/>
      <c r="M141" s="4"/>
      <c r="N141" s="4"/>
    </row>
    <row r="142" spans="1:14" ht="14.15" customHeight="1" x14ac:dyDescent="0.2">
      <c r="A142" s="184">
        <v>5</v>
      </c>
      <c r="B142" s="57">
        <v>19949.91</v>
      </c>
      <c r="C142" s="57">
        <v>16700.189999999999</v>
      </c>
      <c r="D142" s="57">
        <v>3249.72</v>
      </c>
      <c r="E142" s="57" t="s">
        <v>1080</v>
      </c>
      <c r="F142" s="57" t="s">
        <v>1080</v>
      </c>
      <c r="G142" s="57" t="s">
        <v>1080</v>
      </c>
      <c r="H142" s="57" t="s">
        <v>1080</v>
      </c>
      <c r="I142" s="152" t="s">
        <v>1080</v>
      </c>
      <c r="J142" s="4"/>
      <c r="K142" s="4"/>
      <c r="L142" s="4"/>
      <c r="M142" s="4"/>
      <c r="N142" s="4"/>
    </row>
    <row r="143" spans="1:14" ht="12" customHeight="1" x14ac:dyDescent="0.2">
      <c r="A143" s="4" t="s">
        <v>1875</v>
      </c>
      <c r="B143" s="4"/>
      <c r="C143" s="4"/>
      <c r="D143" s="4"/>
      <c r="E143" s="4"/>
      <c r="F143" s="4"/>
      <c r="G143" s="4"/>
      <c r="H143" s="4"/>
      <c r="I143" s="2" t="s">
        <v>1876</v>
      </c>
      <c r="J143" s="4"/>
      <c r="K143" s="4"/>
      <c r="L143" s="4"/>
      <c r="M143" s="4"/>
      <c r="N143" s="4"/>
    </row>
  </sheetData>
  <mergeCells count="126">
    <mergeCell ref="I101:I102"/>
    <mergeCell ref="B36:H36"/>
    <mergeCell ref="H37:H39"/>
    <mergeCell ref="B37:E37"/>
    <mergeCell ref="F37:G38"/>
    <mergeCell ref="B39:B40"/>
    <mergeCell ref="B26:C27"/>
    <mergeCell ref="D26:I26"/>
    <mergeCell ref="A89:L89"/>
    <mergeCell ref="A93:L93"/>
    <mergeCell ref="I50:J50"/>
    <mergeCell ref="A36:A40"/>
    <mergeCell ref="A49:A50"/>
    <mergeCell ref="G50:H50"/>
    <mergeCell ref="E49:J49"/>
    <mergeCell ref="E50:F50"/>
    <mergeCell ref="D39:D40"/>
    <mergeCell ref="F39:F40"/>
    <mergeCell ref="D38:E38"/>
    <mergeCell ref="B49:D49"/>
    <mergeCell ref="B38:C38"/>
    <mergeCell ref="E55:F55"/>
    <mergeCell ref="A97:L97"/>
    <mergeCell ref="G52:H52"/>
    <mergeCell ref="A3:A4"/>
    <mergeCell ref="B3:D3"/>
    <mergeCell ref="E3:G3"/>
    <mergeCell ref="K3:L3"/>
    <mergeCell ref="D27:E27"/>
    <mergeCell ref="H27:I27"/>
    <mergeCell ref="A25:A29"/>
    <mergeCell ref="H3:H4"/>
    <mergeCell ref="I3:J3"/>
    <mergeCell ref="B25:K25"/>
    <mergeCell ref="F28:F29"/>
    <mergeCell ref="J28:J29"/>
    <mergeCell ref="H28:H29"/>
    <mergeCell ref="J26:K27"/>
    <mergeCell ref="D28:D29"/>
    <mergeCell ref="F27:G27"/>
    <mergeCell ref="B28:B29"/>
    <mergeCell ref="A16:A17"/>
    <mergeCell ref="B16:D16"/>
    <mergeCell ref="E16:G16"/>
    <mergeCell ref="H16:J16"/>
    <mergeCell ref="G53:H53"/>
    <mergeCell ref="I53:J53"/>
    <mergeCell ref="G51:H51"/>
    <mergeCell ref="I51:J51"/>
    <mergeCell ref="F65:G65"/>
    <mergeCell ref="I54:J54"/>
    <mergeCell ref="E52:F52"/>
    <mergeCell ref="E54:F54"/>
    <mergeCell ref="E53:F53"/>
    <mergeCell ref="D64:E64"/>
    <mergeCell ref="E51:F51"/>
    <mergeCell ref="I52:J52"/>
    <mergeCell ref="G55:H55"/>
    <mergeCell ref="I55:J55"/>
    <mergeCell ref="G54:H54"/>
    <mergeCell ref="E59:F59"/>
    <mergeCell ref="G59:H59"/>
    <mergeCell ref="I59:J59"/>
    <mergeCell ref="I60:J60"/>
    <mergeCell ref="I56:J56"/>
    <mergeCell ref="G56:H56"/>
    <mergeCell ref="E56:F56"/>
    <mergeCell ref="E57:F57"/>
    <mergeCell ref="G57:H57"/>
    <mergeCell ref="A70:C70"/>
    <mergeCell ref="D70:E70"/>
    <mergeCell ref="F70:G70"/>
    <mergeCell ref="A67:C67"/>
    <mergeCell ref="D67:E67"/>
    <mergeCell ref="F67:G67"/>
    <mergeCell ref="F64:G64"/>
    <mergeCell ref="A65:C65"/>
    <mergeCell ref="D65:E65"/>
    <mergeCell ref="A69:C69"/>
    <mergeCell ref="D69:E69"/>
    <mergeCell ref="F69:G69"/>
    <mergeCell ref="I57:J57"/>
    <mergeCell ref="A64:C64"/>
    <mergeCell ref="E58:F58"/>
    <mergeCell ref="G58:H58"/>
    <mergeCell ref="I58:J58"/>
    <mergeCell ref="E60:F60"/>
    <mergeCell ref="G60:H60"/>
    <mergeCell ref="A68:C68"/>
    <mergeCell ref="D68:E68"/>
    <mergeCell ref="F68:G68"/>
    <mergeCell ref="A66:C66"/>
    <mergeCell ref="D66:E66"/>
    <mergeCell ref="F66:G66"/>
    <mergeCell ref="A72:C72"/>
    <mergeCell ref="D72:E72"/>
    <mergeCell ref="F72:G72"/>
    <mergeCell ref="A73:C73"/>
    <mergeCell ref="D73:E73"/>
    <mergeCell ref="F73:G73"/>
    <mergeCell ref="A71:C71"/>
    <mergeCell ref="D71:E71"/>
    <mergeCell ref="F71:G71"/>
    <mergeCell ref="A77:C77"/>
    <mergeCell ref="D77:E77"/>
    <mergeCell ref="F77:G77"/>
    <mergeCell ref="A78:C78"/>
    <mergeCell ref="D78:E78"/>
    <mergeCell ref="F78:G78"/>
    <mergeCell ref="A79:C79"/>
    <mergeCell ref="D79:E79"/>
    <mergeCell ref="F79:G79"/>
    <mergeCell ref="F101:F102"/>
    <mergeCell ref="E101:E102"/>
    <mergeCell ref="A83:C83"/>
    <mergeCell ref="D83:E83"/>
    <mergeCell ref="F83:G83"/>
    <mergeCell ref="A80:C80"/>
    <mergeCell ref="D80:E80"/>
    <mergeCell ref="F80:G80"/>
    <mergeCell ref="A81:C81"/>
    <mergeCell ref="D81:E81"/>
    <mergeCell ref="F81:G81"/>
    <mergeCell ref="A82:C82"/>
    <mergeCell ref="D82:E82"/>
    <mergeCell ref="F82:G82"/>
  </mergeCells>
  <phoneticPr fontId="2"/>
  <pageMargins left="0.75" right="0.75" top="1" bottom="1" header="0.51200000000000001" footer="0.51200000000000001"/>
  <pageSetup paperSize="9" scale="88" orientation="portrait" r:id="rId1"/>
  <headerFooter alignWithMargins="0"/>
  <rowBreaks count="2" manualBreakCount="2">
    <brk id="47" max="11" man="1"/>
    <brk id="87"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theme="5" tint="0.39997558519241921"/>
  </sheetPr>
  <dimension ref="A1:O104"/>
  <sheetViews>
    <sheetView view="pageBreakPreview" topLeftCell="A71" zoomScaleNormal="100" zoomScaleSheetLayoutView="100" workbookViewId="0">
      <selection activeCell="I39" sqref="I39"/>
    </sheetView>
  </sheetViews>
  <sheetFormatPr defaultColWidth="9" defaultRowHeight="12" x14ac:dyDescent="0.2"/>
  <cols>
    <col min="1" max="12" width="6.90625" style="1" customWidth="1"/>
    <col min="13" max="16384" width="9" style="1"/>
  </cols>
  <sheetData>
    <row r="1" spans="1:13" ht="14.15" customHeight="1" x14ac:dyDescent="0.2">
      <c r="A1" s="6" t="s">
        <v>447</v>
      </c>
      <c r="B1" s="4"/>
      <c r="C1" s="4"/>
      <c r="D1" s="4"/>
      <c r="E1" s="4"/>
      <c r="F1" s="4"/>
      <c r="G1" s="4"/>
      <c r="H1" s="4"/>
      <c r="I1" s="4"/>
      <c r="J1" s="4"/>
      <c r="K1" s="4"/>
      <c r="L1" s="4"/>
    </row>
    <row r="2" spans="1:13" ht="14.15" customHeight="1" x14ac:dyDescent="0.2">
      <c r="A2" s="6" t="s">
        <v>3991</v>
      </c>
      <c r="B2" s="4"/>
      <c r="C2" s="4"/>
      <c r="D2" s="4"/>
      <c r="E2" s="4"/>
      <c r="F2" s="4"/>
      <c r="G2" s="4"/>
      <c r="H2" s="4"/>
      <c r="I2" s="4"/>
      <c r="J2" s="4"/>
      <c r="K2" s="4"/>
      <c r="L2" s="4"/>
    </row>
    <row r="3" spans="1:13" ht="13" customHeight="1" x14ac:dyDescent="0.2">
      <c r="A3" s="704" t="s">
        <v>1298</v>
      </c>
      <c r="B3" s="626" t="s">
        <v>1299</v>
      </c>
      <c r="C3" s="673"/>
      <c r="D3" s="673"/>
      <c r="E3" s="627"/>
      <c r="F3" s="635" t="s">
        <v>1596</v>
      </c>
      <c r="G3" s="636"/>
      <c r="H3" s="636"/>
      <c r="I3" s="637"/>
      <c r="J3" s="4"/>
      <c r="K3" s="47"/>
      <c r="L3" s="4"/>
    </row>
    <row r="4" spans="1:13" ht="13" customHeight="1" x14ac:dyDescent="0.2">
      <c r="A4" s="706"/>
      <c r="B4" s="184" t="s">
        <v>1182</v>
      </c>
      <c r="C4" s="184" t="s">
        <v>668</v>
      </c>
      <c r="D4" s="184" t="s">
        <v>669</v>
      </c>
      <c r="E4" s="184" t="s">
        <v>128</v>
      </c>
      <c r="F4" s="191" t="s">
        <v>670</v>
      </c>
      <c r="G4" s="191" t="s">
        <v>668</v>
      </c>
      <c r="H4" s="191" t="s">
        <v>669</v>
      </c>
      <c r="I4" s="191" t="s">
        <v>128</v>
      </c>
      <c r="J4" s="4"/>
      <c r="K4" s="4"/>
      <c r="L4" s="4"/>
    </row>
    <row r="5" spans="1:13" ht="14.15" customHeight="1" x14ac:dyDescent="0.2">
      <c r="A5" s="184">
        <v>26</v>
      </c>
      <c r="B5" s="57">
        <v>65339</v>
      </c>
      <c r="C5" s="57">
        <v>58111</v>
      </c>
      <c r="D5" s="135">
        <v>7092</v>
      </c>
      <c r="E5" s="135">
        <v>136</v>
      </c>
      <c r="F5" s="57">
        <v>262558</v>
      </c>
      <c r="G5" s="58">
        <v>226692</v>
      </c>
      <c r="H5" s="58">
        <v>33736</v>
      </c>
      <c r="I5" s="57">
        <v>2130</v>
      </c>
      <c r="J5" s="4"/>
      <c r="K5" s="4"/>
      <c r="L5" s="4"/>
      <c r="M5" s="1" t="s">
        <v>479</v>
      </c>
    </row>
    <row r="6" spans="1:13" ht="14.15" customHeight="1" x14ac:dyDescent="0.2">
      <c r="A6" s="184">
        <v>27</v>
      </c>
      <c r="B6" s="57">
        <v>65560</v>
      </c>
      <c r="C6" s="57">
        <v>58484</v>
      </c>
      <c r="D6" s="135">
        <v>6972</v>
      </c>
      <c r="E6" s="135">
        <v>104</v>
      </c>
      <c r="F6" s="57">
        <v>253507</v>
      </c>
      <c r="G6" s="58">
        <v>218858</v>
      </c>
      <c r="H6" s="58">
        <v>32725</v>
      </c>
      <c r="I6" s="57">
        <v>1925</v>
      </c>
      <c r="J6" s="4"/>
      <c r="K6" s="4"/>
      <c r="L6" s="4"/>
      <c r="M6" s="1" t="s">
        <v>479</v>
      </c>
    </row>
    <row r="7" spans="1:13" ht="14.15" customHeight="1" x14ac:dyDescent="0.2">
      <c r="A7" s="7" t="s">
        <v>596</v>
      </c>
      <c r="B7" s="4"/>
      <c r="C7" s="4"/>
      <c r="D7" s="4"/>
      <c r="E7" s="4"/>
      <c r="F7" s="4"/>
      <c r="H7" s="4"/>
      <c r="I7" s="4"/>
      <c r="J7" s="4"/>
      <c r="K7" s="4"/>
      <c r="L7" s="4"/>
    </row>
    <row r="8" spans="1:13" ht="12" customHeight="1" x14ac:dyDescent="0.2">
      <c r="A8" s="59" t="s">
        <v>3990</v>
      </c>
      <c r="B8" s="4"/>
      <c r="C8" s="4"/>
      <c r="D8" s="4"/>
      <c r="E8" s="4"/>
      <c r="F8" s="4"/>
      <c r="H8" s="4"/>
      <c r="I8" s="4"/>
      <c r="J8" s="4"/>
      <c r="K8" s="4"/>
      <c r="L8" s="4"/>
    </row>
    <row r="9" spans="1:13" ht="12" customHeight="1" x14ac:dyDescent="0.2">
      <c r="A9" s="59" t="s">
        <v>4269</v>
      </c>
      <c r="B9" s="4"/>
      <c r="C9" s="4"/>
      <c r="D9" s="4"/>
      <c r="E9" s="4"/>
      <c r="F9" s="4"/>
      <c r="H9" s="4"/>
      <c r="I9" s="4"/>
      <c r="J9" s="4"/>
      <c r="K9" s="4"/>
      <c r="L9" s="4"/>
    </row>
    <row r="10" spans="1:13" ht="12" customHeight="1" x14ac:dyDescent="0.2">
      <c r="A10" s="59" t="s">
        <v>1246</v>
      </c>
      <c r="B10" s="4"/>
      <c r="C10" s="4"/>
      <c r="D10" s="4"/>
      <c r="E10" s="4"/>
      <c r="F10" s="4"/>
      <c r="H10" s="4"/>
      <c r="I10" s="4"/>
      <c r="J10" s="4"/>
      <c r="K10" s="4"/>
      <c r="L10" s="4"/>
    </row>
    <row r="11" spans="1:13" ht="12" customHeight="1" x14ac:dyDescent="0.2">
      <c r="A11" s="4"/>
      <c r="B11" s="4"/>
      <c r="C11" s="4"/>
      <c r="D11" s="4"/>
      <c r="E11" s="4"/>
      <c r="F11" s="4"/>
      <c r="G11" s="4"/>
      <c r="H11" s="4"/>
      <c r="I11" s="2" t="s">
        <v>4352</v>
      </c>
      <c r="J11" s="4"/>
      <c r="K11" s="4"/>
      <c r="L11" s="4"/>
    </row>
    <row r="12" spans="1:13" ht="12" customHeight="1" x14ac:dyDescent="0.2">
      <c r="A12" s="4"/>
      <c r="B12" s="4"/>
      <c r="C12" s="4"/>
      <c r="D12" s="4"/>
      <c r="E12" s="4"/>
      <c r="F12" s="4"/>
      <c r="G12" s="4"/>
      <c r="H12" s="4"/>
      <c r="I12" s="2"/>
      <c r="J12" s="4"/>
      <c r="K12" s="4"/>
      <c r="L12" s="4"/>
    </row>
    <row r="13" spans="1:13" ht="12" customHeight="1" x14ac:dyDescent="0.2">
      <c r="A13" s="6" t="s">
        <v>471</v>
      </c>
      <c r="B13" s="4"/>
      <c r="C13" s="4"/>
      <c r="D13" s="4"/>
      <c r="E13" s="4"/>
      <c r="F13" s="4"/>
      <c r="G13" s="4"/>
      <c r="H13" s="4"/>
      <c r="I13" s="2" t="s">
        <v>472</v>
      </c>
      <c r="J13" s="4"/>
      <c r="K13" s="4"/>
      <c r="L13" s="4"/>
    </row>
    <row r="14" spans="1:13" ht="14.15" customHeight="1" x14ac:dyDescent="0.2">
      <c r="A14" s="704" t="s">
        <v>473</v>
      </c>
      <c r="B14" s="704" t="s">
        <v>474</v>
      </c>
      <c r="C14" s="704" t="s">
        <v>475</v>
      </c>
      <c r="D14" s="626" t="s">
        <v>671</v>
      </c>
      <c r="E14" s="673"/>
      <c r="F14" s="673"/>
      <c r="G14" s="627"/>
      <c r="H14" s="13"/>
      <c r="I14" s="13"/>
      <c r="J14" s="4"/>
      <c r="K14" s="4"/>
      <c r="L14" s="4"/>
    </row>
    <row r="15" spans="1:13" ht="12" customHeight="1" x14ac:dyDescent="0.2">
      <c r="A15" s="706"/>
      <c r="B15" s="706"/>
      <c r="C15" s="706"/>
      <c r="D15" s="184" t="s">
        <v>1850</v>
      </c>
      <c r="E15" s="184" t="s">
        <v>1429</v>
      </c>
      <c r="F15" s="184" t="s">
        <v>1430</v>
      </c>
      <c r="G15" s="192" t="s">
        <v>1768</v>
      </c>
      <c r="H15" s="4"/>
      <c r="I15" s="4"/>
      <c r="J15" s="4"/>
    </row>
    <row r="16" spans="1:13" ht="12" customHeight="1" x14ac:dyDescent="0.2">
      <c r="A16" s="6" t="s">
        <v>1118</v>
      </c>
      <c r="B16" s="4"/>
      <c r="C16" s="4"/>
      <c r="D16" s="4"/>
      <c r="E16" s="4"/>
      <c r="F16" s="4"/>
      <c r="G16" s="4"/>
      <c r="H16" s="4"/>
      <c r="I16" s="4"/>
    </row>
    <row r="17" spans="1:9" ht="12" customHeight="1" x14ac:dyDescent="0.2">
      <c r="A17" s="184">
        <v>26</v>
      </c>
      <c r="B17" s="150">
        <v>8360</v>
      </c>
      <c r="C17" s="150">
        <v>7095</v>
      </c>
      <c r="D17" s="135">
        <v>1265</v>
      </c>
      <c r="E17" s="135">
        <v>1023</v>
      </c>
      <c r="F17" s="200">
        <v>17</v>
      </c>
      <c r="G17" s="5">
        <v>225</v>
      </c>
      <c r="H17" s="60"/>
    </row>
    <row r="18" spans="1:9" ht="12" customHeight="1" x14ac:dyDescent="0.2">
      <c r="A18" s="184">
        <v>27</v>
      </c>
      <c r="B18" s="150">
        <v>8272</v>
      </c>
      <c r="C18" s="150">
        <v>7013</v>
      </c>
      <c r="D18" s="135">
        <v>1259</v>
      </c>
      <c r="E18" s="135">
        <v>1011</v>
      </c>
      <c r="F18" s="200">
        <v>17</v>
      </c>
      <c r="G18" s="5">
        <v>231</v>
      </c>
      <c r="H18" s="60"/>
    </row>
    <row r="19" spans="1:9" ht="12" customHeight="1" x14ac:dyDescent="0.2">
      <c r="A19" s="184">
        <v>28</v>
      </c>
      <c r="B19" s="150">
        <v>8244</v>
      </c>
      <c r="C19" s="150">
        <v>6987</v>
      </c>
      <c r="D19" s="135">
        <v>1257</v>
      </c>
      <c r="E19" s="135">
        <v>1004</v>
      </c>
      <c r="F19" s="200">
        <v>16</v>
      </c>
      <c r="G19" s="5">
        <v>237</v>
      </c>
      <c r="H19" s="60"/>
    </row>
    <row r="20" spans="1:9" ht="12" customHeight="1" x14ac:dyDescent="0.2">
      <c r="A20" s="184">
        <v>29</v>
      </c>
      <c r="B20" s="150">
        <v>8265</v>
      </c>
      <c r="C20" s="150">
        <v>6991</v>
      </c>
      <c r="D20" s="135">
        <v>1274</v>
      </c>
      <c r="E20" s="135">
        <v>1022</v>
      </c>
      <c r="F20" s="200">
        <v>17</v>
      </c>
      <c r="G20" s="5">
        <v>235</v>
      </c>
      <c r="H20" s="60"/>
    </row>
    <row r="21" spans="1:9" ht="12" customHeight="1" x14ac:dyDescent="0.2">
      <c r="A21" s="184">
        <v>30</v>
      </c>
      <c r="B21" s="150">
        <v>8265</v>
      </c>
      <c r="C21" s="150">
        <v>6981</v>
      </c>
      <c r="D21" s="135">
        <v>1284</v>
      </c>
      <c r="E21" s="135">
        <v>1032</v>
      </c>
      <c r="F21" s="200">
        <v>16</v>
      </c>
      <c r="G21" s="5">
        <v>236</v>
      </c>
      <c r="H21" s="4"/>
      <c r="I21" s="4"/>
    </row>
    <row r="22" spans="1:9" ht="12" customHeight="1" x14ac:dyDescent="0.2">
      <c r="A22" s="262" t="s">
        <v>4006</v>
      </c>
      <c r="B22" s="175">
        <v>8208</v>
      </c>
      <c r="C22" s="175">
        <v>6935</v>
      </c>
      <c r="D22" s="172">
        <v>1273</v>
      </c>
      <c r="E22" s="172">
        <v>1020</v>
      </c>
      <c r="F22" s="258">
        <v>15</v>
      </c>
      <c r="G22" s="173">
        <v>238</v>
      </c>
      <c r="H22" s="4"/>
      <c r="I22" s="4"/>
    </row>
    <row r="23" spans="1:9" ht="12" customHeight="1" x14ac:dyDescent="0.2">
      <c r="A23" s="262">
        <v>2</v>
      </c>
      <c r="B23" s="175">
        <v>8153</v>
      </c>
      <c r="C23" s="175">
        <v>6885</v>
      </c>
      <c r="D23" s="172">
        <v>1268</v>
      </c>
      <c r="E23" s="172">
        <v>1011</v>
      </c>
      <c r="F23" s="258">
        <v>15</v>
      </c>
      <c r="G23" s="173">
        <v>242</v>
      </c>
      <c r="H23" s="4"/>
      <c r="I23" s="4"/>
    </row>
    <row r="24" spans="1:9" ht="12" customHeight="1" x14ac:dyDescent="0.2">
      <c r="A24" s="184">
        <v>3</v>
      </c>
      <c r="B24" s="150">
        <v>8124</v>
      </c>
      <c r="C24" s="150">
        <v>6850</v>
      </c>
      <c r="D24" s="135">
        <v>1274</v>
      </c>
      <c r="E24" s="135">
        <v>1021</v>
      </c>
      <c r="F24" s="200">
        <v>14</v>
      </c>
      <c r="G24" s="5">
        <v>239</v>
      </c>
      <c r="H24" s="4"/>
      <c r="I24" s="4"/>
    </row>
    <row r="25" spans="1:9" ht="12" customHeight="1" x14ac:dyDescent="0.2">
      <c r="A25" s="184">
        <v>4</v>
      </c>
      <c r="B25" s="150">
        <v>8072</v>
      </c>
      <c r="C25" s="150">
        <v>6801</v>
      </c>
      <c r="D25" s="135">
        <v>1271</v>
      </c>
      <c r="E25" s="135">
        <v>1008</v>
      </c>
      <c r="F25" s="200">
        <v>13</v>
      </c>
      <c r="G25" s="5">
        <v>250</v>
      </c>
      <c r="H25" s="4"/>
      <c r="I25" s="4"/>
    </row>
    <row r="26" spans="1:9" ht="12" customHeight="1" x14ac:dyDescent="0.2">
      <c r="A26" s="184">
        <v>5</v>
      </c>
      <c r="B26" s="150">
        <v>8060</v>
      </c>
      <c r="C26" s="150">
        <v>6789</v>
      </c>
      <c r="D26" s="135">
        <v>1271</v>
      </c>
      <c r="E26" s="135">
        <v>1006</v>
      </c>
      <c r="F26" s="200">
        <v>13</v>
      </c>
      <c r="G26" s="5">
        <v>252</v>
      </c>
      <c r="H26" s="4"/>
      <c r="I26" s="4"/>
    </row>
    <row r="27" spans="1:9" ht="12" customHeight="1" x14ac:dyDescent="0.2">
      <c r="A27" s="6" t="s">
        <v>1119</v>
      </c>
      <c r="B27" s="61"/>
      <c r="C27" s="13"/>
      <c r="D27" s="13"/>
      <c r="E27" s="13"/>
      <c r="F27" s="13"/>
    </row>
    <row r="28" spans="1:9" ht="12" customHeight="1" x14ac:dyDescent="0.2">
      <c r="A28" s="184">
        <v>26</v>
      </c>
      <c r="B28" s="56">
        <v>7620</v>
      </c>
      <c r="C28" s="56">
        <v>2546</v>
      </c>
      <c r="D28" s="56">
        <v>5074</v>
      </c>
      <c r="E28" s="62">
        <v>2709</v>
      </c>
      <c r="F28" s="62">
        <v>17</v>
      </c>
      <c r="G28" s="63">
        <v>2348</v>
      </c>
      <c r="I28" s="47"/>
    </row>
    <row r="29" spans="1:9" ht="12" customHeight="1" x14ac:dyDescent="0.2">
      <c r="A29" s="184">
        <v>27</v>
      </c>
      <c r="B29" s="56">
        <v>7375</v>
      </c>
      <c r="C29" s="56">
        <v>2412</v>
      </c>
      <c r="D29" s="56">
        <v>4962</v>
      </c>
      <c r="E29" s="62">
        <v>2701</v>
      </c>
      <c r="F29" s="62">
        <v>19</v>
      </c>
      <c r="G29" s="63">
        <v>2243</v>
      </c>
      <c r="I29" s="47"/>
    </row>
    <row r="30" spans="1:9" ht="12" customHeight="1" x14ac:dyDescent="0.2">
      <c r="A30" s="184">
        <v>28</v>
      </c>
      <c r="B30" s="56">
        <v>7589</v>
      </c>
      <c r="C30" s="56">
        <v>2394</v>
      </c>
      <c r="D30" s="56">
        <v>5195</v>
      </c>
      <c r="E30" s="62">
        <v>2779</v>
      </c>
      <c r="F30" s="62">
        <v>16</v>
      </c>
      <c r="G30" s="63">
        <v>2400</v>
      </c>
      <c r="I30" s="47"/>
    </row>
    <row r="31" spans="1:9" ht="12" customHeight="1" x14ac:dyDescent="0.2">
      <c r="A31" s="184">
        <v>29</v>
      </c>
      <c r="B31" s="56">
        <v>7668</v>
      </c>
      <c r="C31" s="56">
        <v>2462</v>
      </c>
      <c r="D31" s="56">
        <v>5205</v>
      </c>
      <c r="E31" s="62">
        <v>2786</v>
      </c>
      <c r="F31" s="62">
        <v>15</v>
      </c>
      <c r="G31" s="63">
        <v>2404</v>
      </c>
      <c r="I31" s="47"/>
    </row>
    <row r="32" spans="1:9" ht="12" customHeight="1" x14ac:dyDescent="0.2">
      <c r="A32" s="184">
        <v>30</v>
      </c>
      <c r="B32" s="150">
        <v>7435</v>
      </c>
      <c r="C32" s="150">
        <v>2289</v>
      </c>
      <c r="D32" s="135">
        <v>5145</v>
      </c>
      <c r="E32" s="135">
        <v>2813</v>
      </c>
      <c r="F32" s="200">
        <v>16</v>
      </c>
      <c r="G32" s="50">
        <v>2316</v>
      </c>
    </row>
    <row r="33" spans="1:15" ht="12" customHeight="1" x14ac:dyDescent="0.2">
      <c r="A33" s="184" t="s">
        <v>4006</v>
      </c>
      <c r="B33" s="135">
        <v>7327</v>
      </c>
      <c r="C33" s="135">
        <v>2243</v>
      </c>
      <c r="D33" s="135">
        <v>5084</v>
      </c>
      <c r="E33" s="135">
        <v>2812</v>
      </c>
      <c r="F33" s="135">
        <v>15</v>
      </c>
      <c r="G33" s="50">
        <v>2256</v>
      </c>
    </row>
    <row r="34" spans="1:15" ht="12" customHeight="1" x14ac:dyDescent="0.2">
      <c r="A34" s="184">
        <v>2</v>
      </c>
      <c r="B34" s="150">
        <v>7013</v>
      </c>
      <c r="C34" s="150">
        <v>2374</v>
      </c>
      <c r="D34" s="135">
        <v>4639</v>
      </c>
      <c r="E34" s="135">
        <v>2295</v>
      </c>
      <c r="F34" s="200">
        <v>15</v>
      </c>
      <c r="G34" s="50">
        <v>2330</v>
      </c>
    </row>
    <row r="35" spans="1:15" ht="12" customHeight="1" x14ac:dyDescent="0.2">
      <c r="A35" s="184">
        <v>3</v>
      </c>
      <c r="B35" s="150">
        <v>7088</v>
      </c>
      <c r="C35" s="150">
        <v>2362</v>
      </c>
      <c r="D35" s="135">
        <v>4726</v>
      </c>
      <c r="E35" s="135">
        <v>2288</v>
      </c>
      <c r="F35" s="200">
        <v>14</v>
      </c>
      <c r="G35" s="50">
        <v>2424</v>
      </c>
    </row>
    <row r="36" spans="1:15" ht="12" customHeight="1" x14ac:dyDescent="0.2">
      <c r="A36" s="184">
        <v>4</v>
      </c>
      <c r="B36" s="150">
        <v>7136</v>
      </c>
      <c r="C36" s="150">
        <v>2165</v>
      </c>
      <c r="D36" s="135">
        <v>4972</v>
      </c>
      <c r="E36" s="135">
        <v>2596</v>
      </c>
      <c r="F36" s="200">
        <v>8</v>
      </c>
      <c r="G36" s="50">
        <v>2368</v>
      </c>
    </row>
    <row r="37" spans="1:15" ht="12" customHeight="1" x14ac:dyDescent="0.2">
      <c r="A37" s="184">
        <v>5</v>
      </c>
      <c r="B37" s="150">
        <v>6910</v>
      </c>
      <c r="C37" s="150">
        <v>2050</v>
      </c>
      <c r="D37" s="135">
        <v>4860</v>
      </c>
      <c r="E37" s="135">
        <v>2519</v>
      </c>
      <c r="F37" s="200">
        <v>6</v>
      </c>
      <c r="G37" s="50">
        <v>2335</v>
      </c>
    </row>
    <row r="38" spans="1:15" ht="12" customHeight="1" x14ac:dyDescent="0.2">
      <c r="A38" s="65"/>
      <c r="B38" s="65"/>
      <c r="C38" s="65"/>
      <c r="D38" s="65"/>
      <c r="E38" s="65"/>
      <c r="H38" s="65"/>
      <c r="I38" s="2" t="s">
        <v>4796</v>
      </c>
      <c r="J38" s="65"/>
      <c r="K38" s="65"/>
      <c r="L38" s="65"/>
    </row>
    <row r="39" spans="1:15" ht="12" customHeight="1" x14ac:dyDescent="0.2">
      <c r="A39" s="4"/>
      <c r="B39" s="4"/>
      <c r="C39" s="4"/>
      <c r="D39" s="4"/>
      <c r="E39" s="4"/>
      <c r="F39" s="4"/>
      <c r="G39" s="4"/>
      <c r="H39" s="4"/>
      <c r="I39" s="4"/>
      <c r="J39" s="4"/>
      <c r="K39" s="4"/>
      <c r="L39" s="4"/>
    </row>
    <row r="40" spans="1:15" ht="16" customHeight="1" x14ac:dyDescent="0.2">
      <c r="A40" s="6" t="s">
        <v>476</v>
      </c>
      <c r="B40" s="4"/>
      <c r="C40" s="4"/>
      <c r="D40" s="4"/>
      <c r="E40" s="4"/>
      <c r="F40" s="4"/>
      <c r="G40" s="4"/>
      <c r="H40" s="4"/>
      <c r="I40" s="4"/>
      <c r="J40" s="4"/>
      <c r="K40" s="4"/>
      <c r="L40" s="4"/>
    </row>
    <row r="41" spans="1:15" ht="14.15" customHeight="1" x14ac:dyDescent="0.2">
      <c r="A41" s="704" t="s">
        <v>1684</v>
      </c>
      <c r="B41" s="626" t="s">
        <v>453</v>
      </c>
      <c r="C41" s="673"/>
      <c r="D41" s="627"/>
      <c r="E41" s="626" t="s">
        <v>454</v>
      </c>
      <c r="F41" s="673"/>
      <c r="G41" s="627"/>
      <c r="H41" s="626" t="s">
        <v>1850</v>
      </c>
      <c r="I41" s="673"/>
      <c r="J41" s="627"/>
      <c r="K41" s="727" t="s">
        <v>1009</v>
      </c>
      <c r="L41" s="704" t="s">
        <v>1010</v>
      </c>
      <c r="N41" s="2"/>
      <c r="O41" s="4"/>
    </row>
    <row r="42" spans="1:15" ht="29.5" customHeight="1" x14ac:dyDescent="0.2">
      <c r="A42" s="706"/>
      <c r="B42" s="399" t="s">
        <v>1011</v>
      </c>
      <c r="C42" s="399" t="s">
        <v>1012</v>
      </c>
      <c r="D42" s="399" t="s">
        <v>1421</v>
      </c>
      <c r="E42" s="399" t="s">
        <v>1011</v>
      </c>
      <c r="F42" s="399" t="s">
        <v>1012</v>
      </c>
      <c r="G42" s="399" t="s">
        <v>1421</v>
      </c>
      <c r="H42" s="399" t="s">
        <v>1011</v>
      </c>
      <c r="I42" s="399" t="s">
        <v>1012</v>
      </c>
      <c r="J42" s="399" t="s">
        <v>1421</v>
      </c>
      <c r="K42" s="728"/>
      <c r="L42" s="706"/>
      <c r="N42" s="2"/>
      <c r="O42" s="4"/>
    </row>
    <row r="43" spans="1:15" ht="12" customHeight="1" x14ac:dyDescent="0.2">
      <c r="A43" s="184">
        <v>26</v>
      </c>
      <c r="B43" s="150">
        <v>68071</v>
      </c>
      <c r="C43" s="150">
        <v>29778</v>
      </c>
      <c r="D43" s="150">
        <v>26549</v>
      </c>
      <c r="E43" s="150">
        <v>17136</v>
      </c>
      <c r="F43" s="150">
        <v>7273</v>
      </c>
      <c r="G43" s="150">
        <v>6214</v>
      </c>
      <c r="H43" s="150">
        <f t="shared" ref="H43:J43" si="0">B43+E43</f>
        <v>85207</v>
      </c>
      <c r="I43" s="150">
        <f t="shared" si="0"/>
        <v>37051</v>
      </c>
      <c r="J43" s="150">
        <f t="shared" si="0"/>
        <v>32763</v>
      </c>
      <c r="K43" s="200">
        <v>99.9</v>
      </c>
      <c r="L43" s="66">
        <v>37</v>
      </c>
      <c r="N43" s="2"/>
      <c r="O43" s="4"/>
    </row>
    <row r="44" spans="1:15" ht="12" customHeight="1" x14ac:dyDescent="0.2">
      <c r="A44" s="184">
        <v>27</v>
      </c>
      <c r="B44" s="150">
        <v>67612</v>
      </c>
      <c r="C44" s="150">
        <v>29951</v>
      </c>
      <c r="D44" s="150">
        <v>26676</v>
      </c>
      <c r="E44" s="150">
        <v>16690</v>
      </c>
      <c r="F44" s="150">
        <v>7232</v>
      </c>
      <c r="G44" s="150">
        <v>6167</v>
      </c>
      <c r="H44" s="150">
        <v>84302</v>
      </c>
      <c r="I44" s="150">
        <v>37183</v>
      </c>
      <c r="J44" s="150">
        <v>32843</v>
      </c>
      <c r="K44" s="200">
        <v>99.9</v>
      </c>
      <c r="L44" s="66">
        <v>35</v>
      </c>
      <c r="N44" s="2"/>
      <c r="O44" s="4"/>
    </row>
    <row r="45" spans="1:15" ht="12" customHeight="1" x14ac:dyDescent="0.2">
      <c r="A45" s="184">
        <v>28</v>
      </c>
      <c r="B45" s="150">
        <v>67167</v>
      </c>
      <c r="C45" s="150">
        <v>29927</v>
      </c>
      <c r="D45" s="150">
        <v>26860</v>
      </c>
      <c r="E45" s="150">
        <v>16356</v>
      </c>
      <c r="F45" s="150">
        <v>7177</v>
      </c>
      <c r="G45" s="150">
        <v>6159</v>
      </c>
      <c r="H45" s="150">
        <v>83523</v>
      </c>
      <c r="I45" s="150">
        <v>37104</v>
      </c>
      <c r="J45" s="150">
        <v>33019</v>
      </c>
      <c r="K45" s="200">
        <v>99.9</v>
      </c>
      <c r="L45" s="66">
        <v>31</v>
      </c>
      <c r="N45" s="2"/>
      <c r="O45" s="4"/>
    </row>
    <row r="46" spans="1:15" ht="12" customHeight="1" x14ac:dyDescent="0.2">
      <c r="A46" s="184">
        <v>29</v>
      </c>
      <c r="B46" s="150">
        <v>82596</v>
      </c>
      <c r="C46" s="150">
        <v>37123</v>
      </c>
      <c r="D46" s="150">
        <v>33151</v>
      </c>
      <c r="E46" s="150" t="s">
        <v>34</v>
      </c>
      <c r="F46" s="150" t="s">
        <v>34</v>
      </c>
      <c r="G46" s="150" t="s">
        <v>34</v>
      </c>
      <c r="H46" s="150">
        <v>82596</v>
      </c>
      <c r="I46" s="150">
        <v>37123</v>
      </c>
      <c r="J46" s="150">
        <v>33151</v>
      </c>
      <c r="K46" s="200">
        <v>99.9</v>
      </c>
      <c r="L46" s="66">
        <v>28</v>
      </c>
      <c r="N46" s="2"/>
      <c r="O46" s="4"/>
    </row>
    <row r="47" spans="1:15" ht="12" customHeight="1" x14ac:dyDescent="0.2">
      <c r="A47" s="184">
        <v>30</v>
      </c>
      <c r="B47" s="150">
        <v>81392</v>
      </c>
      <c r="C47" s="150">
        <v>37122</v>
      </c>
      <c r="D47" s="150">
        <v>33125</v>
      </c>
      <c r="E47" s="150" t="s">
        <v>34</v>
      </c>
      <c r="F47" s="150" t="s">
        <v>34</v>
      </c>
      <c r="G47" s="150" t="s">
        <v>34</v>
      </c>
      <c r="H47" s="150">
        <f t="shared" ref="H47:J48" si="1">B47</f>
        <v>81392</v>
      </c>
      <c r="I47" s="150">
        <f t="shared" si="1"/>
        <v>37122</v>
      </c>
      <c r="J47" s="150">
        <f t="shared" si="1"/>
        <v>33125</v>
      </c>
      <c r="K47" s="200">
        <v>99.9</v>
      </c>
      <c r="L47" s="66">
        <v>24</v>
      </c>
      <c r="N47" s="2"/>
      <c r="O47" s="4"/>
    </row>
    <row r="48" spans="1:15" ht="12" customHeight="1" x14ac:dyDescent="0.2">
      <c r="A48" s="184" t="s">
        <v>4006</v>
      </c>
      <c r="B48" s="150">
        <v>80392</v>
      </c>
      <c r="C48" s="150">
        <v>37200</v>
      </c>
      <c r="D48" s="150">
        <v>33254</v>
      </c>
      <c r="E48" s="150" t="s">
        <v>34</v>
      </c>
      <c r="F48" s="150" t="s">
        <v>34</v>
      </c>
      <c r="G48" s="150" t="s">
        <v>34</v>
      </c>
      <c r="H48" s="150">
        <f t="shared" si="1"/>
        <v>80392</v>
      </c>
      <c r="I48" s="150">
        <f t="shared" si="1"/>
        <v>37200</v>
      </c>
      <c r="J48" s="150">
        <f t="shared" si="1"/>
        <v>33254</v>
      </c>
      <c r="K48" s="200">
        <v>99.9</v>
      </c>
      <c r="L48" s="66">
        <v>24</v>
      </c>
      <c r="N48" s="2"/>
      <c r="O48" s="4"/>
    </row>
    <row r="49" spans="1:15" ht="12" customHeight="1" x14ac:dyDescent="0.2">
      <c r="A49" s="184">
        <v>2</v>
      </c>
      <c r="B49" s="150">
        <v>79422</v>
      </c>
      <c r="C49" s="150">
        <v>37237</v>
      </c>
      <c r="D49" s="150">
        <v>33401</v>
      </c>
      <c r="E49" s="150" t="s">
        <v>34</v>
      </c>
      <c r="F49" s="150" t="s">
        <v>34</v>
      </c>
      <c r="G49" s="150" t="s">
        <v>34</v>
      </c>
      <c r="H49" s="150">
        <v>79422</v>
      </c>
      <c r="I49" s="150">
        <v>37237</v>
      </c>
      <c r="J49" s="150">
        <v>33401</v>
      </c>
      <c r="K49" s="200">
        <v>99.9</v>
      </c>
      <c r="L49" s="66">
        <v>24</v>
      </c>
      <c r="N49" s="2"/>
      <c r="O49" s="4"/>
    </row>
    <row r="50" spans="1:15" ht="12" customHeight="1" x14ac:dyDescent="0.2">
      <c r="A50" s="184">
        <v>3</v>
      </c>
      <c r="B50" s="150">
        <v>78326</v>
      </c>
      <c r="C50" s="150">
        <v>37355</v>
      </c>
      <c r="D50" s="150">
        <v>33526</v>
      </c>
      <c r="E50" s="150" t="s">
        <v>1080</v>
      </c>
      <c r="F50" s="150" t="s">
        <v>1080</v>
      </c>
      <c r="G50" s="150" t="s">
        <v>1080</v>
      </c>
      <c r="H50" s="150">
        <v>78326</v>
      </c>
      <c r="I50" s="150">
        <v>37355</v>
      </c>
      <c r="J50" s="150">
        <v>33526</v>
      </c>
      <c r="K50" s="200">
        <v>99.9</v>
      </c>
      <c r="L50" s="66">
        <v>22</v>
      </c>
      <c r="N50" s="2"/>
      <c r="O50" s="4"/>
    </row>
    <row r="51" spans="1:15" ht="12" customHeight="1" x14ac:dyDescent="0.2">
      <c r="A51" s="184">
        <v>4</v>
      </c>
      <c r="B51" s="150">
        <v>77159</v>
      </c>
      <c r="C51" s="150">
        <v>37669</v>
      </c>
      <c r="D51" s="150">
        <v>33615</v>
      </c>
      <c r="E51" s="150" t="s">
        <v>1080</v>
      </c>
      <c r="F51" s="150" t="s">
        <v>1080</v>
      </c>
      <c r="G51" s="150" t="s">
        <v>1080</v>
      </c>
      <c r="H51" s="150">
        <v>77159</v>
      </c>
      <c r="I51" s="150">
        <v>37669</v>
      </c>
      <c r="J51" s="150">
        <v>33615</v>
      </c>
      <c r="K51" s="200">
        <v>99.9</v>
      </c>
      <c r="L51" s="66">
        <v>21</v>
      </c>
      <c r="N51" s="2"/>
      <c r="O51" s="4"/>
    </row>
    <row r="52" spans="1:15" ht="12" customHeight="1" x14ac:dyDescent="0.2">
      <c r="A52" s="184">
        <v>5</v>
      </c>
      <c r="B52" s="150">
        <v>75900</v>
      </c>
      <c r="C52" s="150">
        <v>37561</v>
      </c>
      <c r="D52" s="150">
        <v>33715</v>
      </c>
      <c r="E52" s="150" t="s">
        <v>1080</v>
      </c>
      <c r="F52" s="150" t="s">
        <v>1080</v>
      </c>
      <c r="G52" s="150" t="s">
        <v>1080</v>
      </c>
      <c r="H52" s="150">
        <v>75900</v>
      </c>
      <c r="I52" s="150">
        <v>37561</v>
      </c>
      <c r="J52" s="150">
        <v>33715</v>
      </c>
      <c r="K52" s="200">
        <v>99.9</v>
      </c>
      <c r="L52" s="66">
        <v>19</v>
      </c>
      <c r="N52" s="2"/>
      <c r="O52" s="4"/>
    </row>
    <row r="53" spans="1:15" ht="12" customHeight="1" x14ac:dyDescent="0.2">
      <c r="A53" s="7" t="s">
        <v>3900</v>
      </c>
      <c r="B53" s="11"/>
      <c r="C53" s="11"/>
      <c r="D53" s="11"/>
      <c r="E53" s="11"/>
      <c r="F53" s="11"/>
      <c r="G53" s="11"/>
      <c r="H53" s="11"/>
      <c r="I53" s="11"/>
      <c r="J53" s="11"/>
      <c r="K53" s="8"/>
      <c r="N53" s="2"/>
      <c r="O53" s="4"/>
    </row>
    <row r="54" spans="1:15" ht="12" customHeight="1" x14ac:dyDescent="0.2">
      <c r="A54" s="4"/>
      <c r="B54" s="4"/>
      <c r="C54" s="4"/>
      <c r="D54" s="4"/>
      <c r="E54" s="4"/>
      <c r="F54" s="4"/>
      <c r="G54" s="4"/>
      <c r="H54" s="4"/>
      <c r="I54" s="4"/>
      <c r="J54" s="4"/>
      <c r="K54" s="4"/>
      <c r="L54" s="2" t="s">
        <v>1422</v>
      </c>
      <c r="N54" s="2"/>
      <c r="O54" s="4"/>
    </row>
    <row r="55" spans="1:15" ht="12" customHeight="1" x14ac:dyDescent="0.2">
      <c r="A55" s="6" t="s">
        <v>477</v>
      </c>
      <c r="B55" s="4"/>
      <c r="C55" s="4"/>
      <c r="D55" s="4"/>
      <c r="E55" s="4"/>
      <c r="F55" s="2"/>
      <c r="H55" s="2" t="s">
        <v>672</v>
      </c>
      <c r="I55" s="4"/>
      <c r="J55" s="4"/>
      <c r="K55" s="4"/>
      <c r="L55" s="4"/>
    </row>
    <row r="56" spans="1:15" ht="14.15" customHeight="1" x14ac:dyDescent="0.2">
      <c r="A56" s="640" t="s">
        <v>1685</v>
      </c>
      <c r="B56" s="626" t="s">
        <v>1686</v>
      </c>
      <c r="C56" s="673"/>
      <c r="D56" s="673"/>
      <c r="E56" s="627"/>
      <c r="F56" s="640" t="s">
        <v>1687</v>
      </c>
      <c r="G56" s="640"/>
      <c r="H56" s="640"/>
      <c r="J56" s="4"/>
      <c r="K56" s="4"/>
      <c r="L56" s="4"/>
      <c r="N56" s="2"/>
      <c r="O56" s="4"/>
    </row>
    <row r="57" spans="1:15" ht="14.15" customHeight="1" x14ac:dyDescent="0.2">
      <c r="A57" s="640"/>
      <c r="B57" s="632" t="s">
        <v>673</v>
      </c>
      <c r="C57" s="633"/>
      <c r="D57" s="316" t="s">
        <v>674</v>
      </c>
      <c r="E57" s="316" t="s">
        <v>675</v>
      </c>
      <c r="F57" s="641" t="s">
        <v>673</v>
      </c>
      <c r="G57" s="641"/>
      <c r="H57" s="316" t="s">
        <v>675</v>
      </c>
      <c r="J57" s="4"/>
      <c r="K57" s="4"/>
      <c r="L57" s="4"/>
      <c r="M57" s="4"/>
      <c r="N57" s="2"/>
      <c r="O57" s="4"/>
    </row>
    <row r="58" spans="1:15" ht="14.15" customHeight="1" x14ac:dyDescent="0.2">
      <c r="A58" s="184">
        <v>26</v>
      </c>
      <c r="B58" s="749">
        <v>10515381</v>
      </c>
      <c r="C58" s="750"/>
      <c r="D58" s="150">
        <v>33224</v>
      </c>
      <c r="E58" s="150">
        <v>28809</v>
      </c>
      <c r="F58" s="749">
        <v>2453011</v>
      </c>
      <c r="G58" s="750"/>
      <c r="H58" s="150">
        <v>6721</v>
      </c>
      <c r="J58" s="4"/>
      <c r="K58" s="4"/>
      <c r="L58" s="4"/>
      <c r="M58" s="4"/>
      <c r="N58" s="2"/>
      <c r="O58" s="4"/>
    </row>
    <row r="59" spans="1:15" ht="14.15" customHeight="1" x14ac:dyDescent="0.2">
      <c r="A59" s="184">
        <v>27</v>
      </c>
      <c r="B59" s="749">
        <v>10543659</v>
      </c>
      <c r="C59" s="750"/>
      <c r="D59" s="150">
        <v>40966</v>
      </c>
      <c r="E59" s="150">
        <v>28807.8</v>
      </c>
      <c r="F59" s="749">
        <v>2538915</v>
      </c>
      <c r="G59" s="750"/>
      <c r="H59" s="150">
        <v>6936.9</v>
      </c>
      <c r="J59" s="4"/>
      <c r="K59" s="4"/>
      <c r="L59" s="4"/>
      <c r="M59" s="4"/>
      <c r="N59" s="2"/>
      <c r="O59" s="4"/>
    </row>
    <row r="60" spans="1:15" ht="14.15" customHeight="1" x14ac:dyDescent="0.2">
      <c r="A60" s="184">
        <v>28</v>
      </c>
      <c r="B60" s="749">
        <v>10324326</v>
      </c>
      <c r="C60" s="750"/>
      <c r="D60" s="150">
        <v>36752</v>
      </c>
      <c r="E60" s="150">
        <v>28286</v>
      </c>
      <c r="F60" s="749">
        <v>2525372</v>
      </c>
      <c r="G60" s="750"/>
      <c r="H60" s="150">
        <v>6919</v>
      </c>
      <c r="J60" s="4"/>
      <c r="K60" s="4"/>
      <c r="L60" s="4"/>
      <c r="M60" s="4"/>
      <c r="N60" s="2"/>
      <c r="O60" s="4"/>
    </row>
    <row r="61" spans="1:15" ht="14.15" customHeight="1" x14ac:dyDescent="0.2">
      <c r="A61" s="184">
        <v>29</v>
      </c>
      <c r="B61" s="749">
        <v>12790890</v>
      </c>
      <c r="C61" s="750"/>
      <c r="D61" s="150">
        <v>35043.5</v>
      </c>
      <c r="E61" s="150">
        <v>44866</v>
      </c>
      <c r="F61" s="749" t="s">
        <v>34</v>
      </c>
      <c r="G61" s="750"/>
      <c r="H61" s="150" t="s">
        <v>34</v>
      </c>
      <c r="J61" s="4"/>
      <c r="K61" s="4"/>
      <c r="L61" s="4"/>
      <c r="M61" s="4"/>
      <c r="N61" s="2"/>
      <c r="O61" s="4"/>
    </row>
    <row r="62" spans="1:15" ht="14.15" customHeight="1" x14ac:dyDescent="0.2">
      <c r="A62" s="184">
        <v>30</v>
      </c>
      <c r="B62" s="749">
        <v>12707001</v>
      </c>
      <c r="C62" s="750"/>
      <c r="D62" s="150">
        <v>42968</v>
      </c>
      <c r="E62" s="150">
        <v>34814</v>
      </c>
      <c r="F62" s="749" t="s">
        <v>34</v>
      </c>
      <c r="G62" s="750"/>
      <c r="H62" s="150" t="s">
        <v>34</v>
      </c>
      <c r="J62" s="4"/>
      <c r="K62" s="4"/>
      <c r="L62" s="4"/>
      <c r="M62" s="4"/>
      <c r="N62" s="2"/>
      <c r="O62" s="4"/>
    </row>
    <row r="63" spans="1:15" ht="14.15" customHeight="1" x14ac:dyDescent="0.2">
      <c r="A63" s="184" t="s">
        <v>4006</v>
      </c>
      <c r="B63" s="749">
        <v>12687479</v>
      </c>
      <c r="C63" s="750"/>
      <c r="D63" s="150">
        <v>40211</v>
      </c>
      <c r="E63" s="150">
        <v>34665</v>
      </c>
      <c r="F63" s="749" t="s">
        <v>34</v>
      </c>
      <c r="G63" s="750"/>
      <c r="H63" s="150" t="s">
        <v>34</v>
      </c>
      <c r="J63" s="4"/>
      <c r="K63" s="4"/>
      <c r="L63" s="4"/>
      <c r="M63" s="4"/>
      <c r="N63" s="2"/>
      <c r="O63" s="4"/>
    </row>
    <row r="64" spans="1:15" ht="14.15" customHeight="1" x14ac:dyDescent="0.2">
      <c r="A64" s="184">
        <v>2</v>
      </c>
      <c r="B64" s="749">
        <v>12242546</v>
      </c>
      <c r="C64" s="750"/>
      <c r="D64" s="150">
        <v>42268</v>
      </c>
      <c r="E64" s="150">
        <v>33541</v>
      </c>
      <c r="F64" s="749" t="s">
        <v>34</v>
      </c>
      <c r="G64" s="750"/>
      <c r="H64" s="150" t="s">
        <v>34</v>
      </c>
      <c r="J64" s="4"/>
      <c r="K64" s="4"/>
      <c r="L64" s="4"/>
      <c r="M64" s="4"/>
      <c r="N64" s="2"/>
      <c r="O64" s="4"/>
    </row>
    <row r="65" spans="1:15" ht="14.15" customHeight="1" x14ac:dyDescent="0.2">
      <c r="A65" s="184">
        <v>3</v>
      </c>
      <c r="B65" s="749">
        <v>12091584</v>
      </c>
      <c r="C65" s="750"/>
      <c r="D65" s="150">
        <v>41058</v>
      </c>
      <c r="E65" s="150">
        <v>33128</v>
      </c>
      <c r="F65" s="749" t="s">
        <v>34</v>
      </c>
      <c r="G65" s="750"/>
      <c r="H65" s="150" t="s">
        <v>34</v>
      </c>
      <c r="J65" s="4"/>
      <c r="K65" s="4"/>
      <c r="L65" s="4"/>
      <c r="M65" s="4"/>
      <c r="N65" s="2"/>
      <c r="O65" s="4"/>
    </row>
    <row r="66" spans="1:15" ht="14.15" customHeight="1" x14ac:dyDescent="0.2">
      <c r="A66" s="184">
        <v>4</v>
      </c>
      <c r="B66" s="749">
        <v>11741196</v>
      </c>
      <c r="C66" s="750"/>
      <c r="D66" s="150">
        <v>36434</v>
      </c>
      <c r="E66" s="150">
        <v>32168</v>
      </c>
      <c r="F66" s="749" t="s">
        <v>4005</v>
      </c>
      <c r="G66" s="750"/>
      <c r="H66" s="150" t="s">
        <v>4005</v>
      </c>
      <c r="J66" s="4"/>
      <c r="K66" s="4"/>
      <c r="L66" s="4"/>
      <c r="M66" s="4"/>
      <c r="N66" s="2"/>
      <c r="O66" s="4"/>
    </row>
    <row r="67" spans="1:15" ht="14.15" customHeight="1" x14ac:dyDescent="0.2">
      <c r="A67" s="184">
        <v>5</v>
      </c>
      <c r="B67" s="749">
        <v>11825738</v>
      </c>
      <c r="C67" s="750"/>
      <c r="D67" s="150">
        <v>39298</v>
      </c>
      <c r="E67" s="150">
        <v>32311</v>
      </c>
      <c r="F67" s="749" t="s">
        <v>1080</v>
      </c>
      <c r="G67" s="750"/>
      <c r="H67" s="150" t="s">
        <v>1080</v>
      </c>
      <c r="J67" s="4"/>
      <c r="K67" s="4"/>
      <c r="L67" s="4"/>
      <c r="M67" s="4"/>
      <c r="N67" s="2"/>
      <c r="O67" s="4"/>
    </row>
    <row r="68" spans="1:15" ht="14.15" customHeight="1" x14ac:dyDescent="0.2">
      <c r="A68" s="7" t="s">
        <v>3900</v>
      </c>
      <c r="B68" s="11"/>
      <c r="C68" s="11"/>
      <c r="D68" s="11"/>
      <c r="E68" s="11"/>
      <c r="F68" s="11"/>
      <c r="G68" s="11"/>
      <c r="H68" s="11"/>
      <c r="J68" s="4"/>
      <c r="K68" s="4"/>
      <c r="L68" s="4"/>
      <c r="M68" s="4"/>
      <c r="N68" s="2"/>
      <c r="O68" s="4"/>
    </row>
    <row r="69" spans="1:15" ht="13" customHeight="1" x14ac:dyDescent="0.2">
      <c r="A69" s="202"/>
      <c r="B69" s="4"/>
      <c r="C69" s="4"/>
      <c r="D69" s="4"/>
      <c r="E69" s="4"/>
      <c r="F69" s="4"/>
      <c r="G69" s="4"/>
      <c r="H69" s="2" t="s">
        <v>1422</v>
      </c>
      <c r="J69" s="4"/>
      <c r="K69" s="4"/>
      <c r="L69" s="4"/>
      <c r="M69" s="4"/>
      <c r="N69" s="2"/>
      <c r="O69" s="4"/>
    </row>
    <row r="70" spans="1:15" ht="13" customHeight="1" x14ac:dyDescent="0.2">
      <c r="H70" s="2"/>
      <c r="J70" s="4"/>
      <c r="N70" s="2"/>
      <c r="O70" s="4"/>
    </row>
    <row r="71" spans="1:15" ht="12" customHeight="1" x14ac:dyDescent="0.2">
      <c r="A71" s="6" t="s">
        <v>1902</v>
      </c>
      <c r="H71" s="2"/>
      <c r="J71" s="4"/>
      <c r="N71" s="2"/>
      <c r="O71" s="4"/>
    </row>
    <row r="72" spans="1:15" ht="14.15" customHeight="1" x14ac:dyDescent="0.2">
      <c r="A72" s="635" t="s">
        <v>2968</v>
      </c>
      <c r="B72" s="636"/>
      <c r="C72" s="636"/>
      <c r="D72" s="636"/>
      <c r="E72" s="637"/>
      <c r="F72" s="635" t="s">
        <v>2969</v>
      </c>
      <c r="G72" s="636"/>
      <c r="H72" s="637"/>
      <c r="J72" s="4"/>
      <c r="N72" s="2"/>
      <c r="O72" s="4"/>
    </row>
    <row r="73" spans="1:15" ht="14.15" customHeight="1" x14ac:dyDescent="0.2">
      <c r="A73" s="702" t="s">
        <v>676</v>
      </c>
      <c r="B73" s="710"/>
      <c r="C73" s="703"/>
      <c r="D73" s="99" t="s">
        <v>2970</v>
      </c>
      <c r="E73" s="99" t="s">
        <v>2971</v>
      </c>
      <c r="F73" s="393" t="s">
        <v>2972</v>
      </c>
      <c r="G73" s="99" t="s">
        <v>2970</v>
      </c>
      <c r="H73" s="99" t="s">
        <v>677</v>
      </c>
      <c r="N73" s="2"/>
      <c r="O73" s="4"/>
    </row>
    <row r="74" spans="1:15" ht="14.15" customHeight="1" x14ac:dyDescent="0.2">
      <c r="A74" s="626" t="s">
        <v>2973</v>
      </c>
      <c r="B74" s="673"/>
      <c r="C74" s="627"/>
      <c r="D74" s="184" t="s">
        <v>2974</v>
      </c>
      <c r="E74" s="184" t="s">
        <v>2975</v>
      </c>
      <c r="F74" s="189" t="s">
        <v>2973</v>
      </c>
      <c r="G74" s="184" t="s">
        <v>2974</v>
      </c>
      <c r="H74" s="184" t="s">
        <v>2975</v>
      </c>
      <c r="N74" s="2"/>
      <c r="O74" s="4"/>
    </row>
    <row r="75" spans="1:15" ht="14.15" customHeight="1" x14ac:dyDescent="0.2">
      <c r="A75" s="702" t="s">
        <v>3981</v>
      </c>
      <c r="B75" s="703"/>
      <c r="C75" s="515">
        <v>1421.4</v>
      </c>
      <c r="D75" s="514">
        <v>33000</v>
      </c>
      <c r="E75" s="514">
        <v>21000</v>
      </c>
      <c r="F75" s="516">
        <v>1334.4</v>
      </c>
      <c r="G75" s="514">
        <v>37890</v>
      </c>
      <c r="H75" s="514">
        <v>21000</v>
      </c>
      <c r="N75" s="2"/>
      <c r="O75" s="4"/>
    </row>
    <row r="76" spans="1:15" ht="14.15" customHeight="1" x14ac:dyDescent="0.2">
      <c r="A76" s="702" t="s">
        <v>2976</v>
      </c>
      <c r="B76" s="703"/>
      <c r="C76" s="517">
        <v>209.8</v>
      </c>
      <c r="D76" s="514">
        <v>3800</v>
      </c>
      <c r="E76" s="514">
        <v>8900</v>
      </c>
      <c r="F76" s="518">
        <v>209.8</v>
      </c>
      <c r="G76" s="514">
        <v>4690</v>
      </c>
      <c r="H76" s="514">
        <v>8900</v>
      </c>
      <c r="N76" s="2"/>
      <c r="O76" s="4"/>
    </row>
    <row r="77" spans="1:15" ht="14.15" customHeight="1" x14ac:dyDescent="0.2">
      <c r="A77" s="702" t="s">
        <v>2977</v>
      </c>
      <c r="B77" s="703"/>
      <c r="C77" s="405">
        <v>143.9</v>
      </c>
      <c r="D77" s="514">
        <v>2620</v>
      </c>
      <c r="E77" s="514">
        <v>3300</v>
      </c>
      <c r="F77" s="269">
        <v>135.69999999999999</v>
      </c>
      <c r="G77" s="514">
        <v>3160</v>
      </c>
      <c r="H77" s="514">
        <v>3300</v>
      </c>
      <c r="N77" s="2"/>
      <c r="O77" s="4"/>
    </row>
    <row r="78" spans="1:15" ht="14.15" customHeight="1" x14ac:dyDescent="0.2">
      <c r="A78" s="702" t="s">
        <v>3982</v>
      </c>
      <c r="B78" s="703"/>
      <c r="C78" s="405">
        <v>884.5</v>
      </c>
      <c r="D78" s="514">
        <v>12340</v>
      </c>
      <c r="E78" s="514">
        <v>7800</v>
      </c>
      <c r="F78" s="269">
        <v>884.5</v>
      </c>
      <c r="G78" s="514">
        <v>14380</v>
      </c>
      <c r="H78" s="514">
        <v>9300</v>
      </c>
      <c r="N78" s="2"/>
      <c r="O78" s="4"/>
    </row>
    <row r="79" spans="1:15" ht="14.15" customHeight="1" x14ac:dyDescent="0.2">
      <c r="A79" s="702" t="s">
        <v>2978</v>
      </c>
      <c r="B79" s="703"/>
      <c r="C79" s="519">
        <v>587</v>
      </c>
      <c r="D79" s="514">
        <v>8480</v>
      </c>
      <c r="E79" s="514">
        <v>5300</v>
      </c>
      <c r="F79" s="269">
        <v>569.79999999999995</v>
      </c>
      <c r="G79" s="514">
        <v>10050</v>
      </c>
      <c r="H79" s="514">
        <v>5300</v>
      </c>
      <c r="N79" s="2"/>
      <c r="O79" s="4"/>
    </row>
    <row r="80" spans="1:15" ht="14.15" customHeight="1" x14ac:dyDescent="0.2">
      <c r="A80" s="702" t="s">
        <v>3983</v>
      </c>
      <c r="B80" s="703"/>
      <c r="C80" s="200" t="s">
        <v>1080</v>
      </c>
      <c r="D80" s="150" t="s">
        <v>1080</v>
      </c>
      <c r="E80" s="150" t="s">
        <v>1080</v>
      </c>
      <c r="F80" s="496" t="s">
        <v>1080</v>
      </c>
      <c r="G80" s="150" t="s">
        <v>1080</v>
      </c>
      <c r="H80" s="150" t="s">
        <v>1080</v>
      </c>
      <c r="N80" s="2"/>
      <c r="O80" s="4"/>
    </row>
    <row r="81" spans="1:15" ht="14.15" customHeight="1" x14ac:dyDescent="0.2">
      <c r="A81" s="626" t="s">
        <v>1850</v>
      </c>
      <c r="B81" s="627"/>
      <c r="C81" s="515">
        <f t="shared" ref="C81:H81" si="2">SUM(C75:C80)</f>
        <v>3246.6000000000004</v>
      </c>
      <c r="D81" s="514">
        <f t="shared" si="2"/>
        <v>60240</v>
      </c>
      <c r="E81" s="514">
        <f t="shared" si="2"/>
        <v>46300</v>
      </c>
      <c r="F81" s="520">
        <f t="shared" si="2"/>
        <v>3134.2</v>
      </c>
      <c r="G81" s="514">
        <f t="shared" si="2"/>
        <v>70170</v>
      </c>
      <c r="H81" s="514">
        <f t="shared" si="2"/>
        <v>47800</v>
      </c>
      <c r="N81" s="2"/>
      <c r="O81" s="4"/>
    </row>
    <row r="82" spans="1:15" ht="14.15" customHeight="1" x14ac:dyDescent="0.2">
      <c r="N82" s="2"/>
      <c r="O82" s="4"/>
    </row>
    <row r="83" spans="1:15" ht="12" customHeight="1" x14ac:dyDescent="0.2">
      <c r="A83" s="626" t="s">
        <v>3540</v>
      </c>
      <c r="B83" s="673"/>
      <c r="C83" s="673"/>
      <c r="D83" s="673"/>
      <c r="E83" s="627"/>
      <c r="I83" s="197"/>
      <c r="J83" s="197"/>
      <c r="K83" s="67"/>
      <c r="L83" s="68"/>
      <c r="N83" s="2"/>
      <c r="O83" s="4"/>
    </row>
    <row r="84" spans="1:15" ht="14.15" customHeight="1" x14ac:dyDescent="0.2">
      <c r="A84" s="702" t="s">
        <v>676</v>
      </c>
      <c r="B84" s="710"/>
      <c r="C84" s="703"/>
      <c r="D84" s="99" t="s">
        <v>2970</v>
      </c>
      <c r="E84" s="99" t="s">
        <v>2971</v>
      </c>
      <c r="I84" s="197"/>
      <c r="J84" s="197"/>
      <c r="K84" s="67"/>
      <c r="L84" s="68"/>
      <c r="N84" s="2"/>
      <c r="O84" s="4"/>
    </row>
    <row r="85" spans="1:15" ht="14.15" customHeight="1" x14ac:dyDescent="0.2">
      <c r="A85" s="626" t="s">
        <v>2973</v>
      </c>
      <c r="B85" s="673"/>
      <c r="C85" s="627"/>
      <c r="D85" s="184" t="s">
        <v>2974</v>
      </c>
      <c r="E85" s="184" t="s">
        <v>2975</v>
      </c>
      <c r="I85" s="197"/>
      <c r="J85" s="197"/>
      <c r="K85" s="67"/>
      <c r="L85" s="68"/>
      <c r="N85" s="2"/>
      <c r="O85" s="4"/>
    </row>
    <row r="86" spans="1:15" ht="14.15" customHeight="1" x14ac:dyDescent="0.2">
      <c r="A86" s="702" t="s">
        <v>3984</v>
      </c>
      <c r="B86" s="703"/>
      <c r="C86" s="200">
        <v>6.2</v>
      </c>
      <c r="D86" s="135">
        <v>340</v>
      </c>
      <c r="E86" s="135">
        <v>96</v>
      </c>
      <c r="I86" s="197"/>
      <c r="J86" s="197"/>
      <c r="K86" s="67"/>
      <c r="L86" s="68"/>
      <c r="N86" s="2"/>
      <c r="O86" s="4"/>
    </row>
    <row r="87" spans="1:15" ht="14.15" customHeight="1" x14ac:dyDescent="0.2">
      <c r="A87" s="702" t="s">
        <v>3985</v>
      </c>
      <c r="B87" s="703"/>
      <c r="C87" s="200">
        <v>12.3</v>
      </c>
      <c r="D87" s="200">
        <v>840</v>
      </c>
      <c r="E87" s="200">
        <v>278</v>
      </c>
      <c r="I87" s="197"/>
      <c r="J87" s="197"/>
      <c r="K87" s="67"/>
      <c r="L87" s="68"/>
      <c r="N87" s="2"/>
      <c r="O87" s="4"/>
    </row>
    <row r="88" spans="1:15" ht="14.15" customHeight="1" x14ac:dyDescent="0.2">
      <c r="A88" s="702" t="s">
        <v>3986</v>
      </c>
      <c r="B88" s="703"/>
      <c r="C88" s="200">
        <v>35.200000000000003</v>
      </c>
      <c r="D88" s="135">
        <v>2055</v>
      </c>
      <c r="E88" s="135">
        <v>691</v>
      </c>
      <c r="I88" s="197"/>
      <c r="J88" s="197"/>
      <c r="K88" s="67"/>
      <c r="L88" s="68"/>
      <c r="N88" s="2"/>
      <c r="O88" s="4"/>
    </row>
    <row r="89" spans="1:15" ht="14.15" customHeight="1" x14ac:dyDescent="0.2">
      <c r="A89" s="702" t="s">
        <v>3987</v>
      </c>
      <c r="B89" s="703"/>
      <c r="C89" s="200" t="s">
        <v>1080</v>
      </c>
      <c r="D89" s="135" t="s">
        <v>1080</v>
      </c>
      <c r="E89" s="200" t="s">
        <v>1080</v>
      </c>
      <c r="I89" s="197"/>
      <c r="J89" s="197"/>
      <c r="K89" s="67"/>
      <c r="L89" s="68"/>
      <c r="N89" s="2"/>
      <c r="O89" s="4"/>
    </row>
    <row r="90" spans="1:15" ht="14.15" customHeight="1" x14ac:dyDescent="0.2">
      <c r="A90" s="702" t="s">
        <v>3988</v>
      </c>
      <c r="B90" s="703"/>
      <c r="C90" s="200" t="s">
        <v>1080</v>
      </c>
      <c r="D90" s="135" t="s">
        <v>1080</v>
      </c>
      <c r="E90" s="135" t="s">
        <v>1080</v>
      </c>
      <c r="I90" s="197"/>
      <c r="J90" s="197"/>
      <c r="K90" s="67"/>
      <c r="L90" s="68"/>
      <c r="N90" s="2"/>
      <c r="O90" s="4"/>
    </row>
    <row r="91" spans="1:15" ht="14.15" customHeight="1" x14ac:dyDescent="0.2">
      <c r="A91" s="702" t="s">
        <v>3989</v>
      </c>
      <c r="B91" s="703"/>
      <c r="C91" s="200">
        <v>29.6</v>
      </c>
      <c r="D91" s="135">
        <v>1450</v>
      </c>
      <c r="E91" s="200">
        <v>478</v>
      </c>
      <c r="I91" s="197"/>
      <c r="J91" s="197"/>
      <c r="K91" s="67"/>
      <c r="L91" s="68"/>
      <c r="N91" s="2"/>
      <c r="O91" s="4"/>
    </row>
    <row r="92" spans="1:15" ht="14.15" customHeight="1" x14ac:dyDescent="0.2">
      <c r="A92" s="626" t="s">
        <v>1850</v>
      </c>
      <c r="B92" s="627"/>
      <c r="C92" s="515">
        <v>83.300000000000011</v>
      </c>
      <c r="D92" s="514">
        <v>4685</v>
      </c>
      <c r="E92" s="514">
        <v>1543</v>
      </c>
      <c r="I92" s="197"/>
      <c r="J92" s="197"/>
      <c r="K92" s="67"/>
      <c r="L92" s="68"/>
      <c r="N92" s="2"/>
      <c r="O92" s="4"/>
    </row>
    <row r="93" spans="1:15" ht="14.15" customHeight="1" x14ac:dyDescent="0.2">
      <c r="A93" s="265"/>
      <c r="B93" s="265"/>
      <c r="C93" s="69"/>
      <c r="D93" s="69"/>
      <c r="E93" s="69"/>
      <c r="F93" s="70"/>
      <c r="G93" s="69"/>
      <c r="H93" s="69"/>
      <c r="J93" s="2"/>
      <c r="K93" s="4"/>
      <c r="N93" s="2"/>
      <c r="O93" s="4"/>
    </row>
    <row r="94" spans="1:15" ht="15" customHeight="1" x14ac:dyDescent="0.2">
      <c r="A94" s="4" t="s">
        <v>2644</v>
      </c>
      <c r="B94" s="68"/>
      <c r="C94" s="68"/>
      <c r="D94" s="68"/>
      <c r="E94" s="60"/>
      <c r="F94"/>
      <c r="G94" s="68"/>
      <c r="H94" s="68"/>
    </row>
    <row r="95" spans="1:15" ht="14.15" customHeight="1" x14ac:dyDescent="0.2">
      <c r="A95" s="740" t="s">
        <v>2645</v>
      </c>
      <c r="B95" s="809"/>
      <c r="C95" s="626" t="s">
        <v>1316</v>
      </c>
      <c r="D95" s="814"/>
      <c r="E95" s="815"/>
      <c r="F95" s="99" t="s">
        <v>2646</v>
      </c>
      <c r="N95" s="2"/>
      <c r="O95" s="4"/>
    </row>
    <row r="96" spans="1:15" ht="27.65" customHeight="1" x14ac:dyDescent="0.2">
      <c r="A96" s="707"/>
      <c r="B96" s="709"/>
      <c r="C96" s="640" t="s">
        <v>1399</v>
      </c>
      <c r="D96" s="640"/>
      <c r="E96" s="184" t="s">
        <v>2647</v>
      </c>
      <c r="F96" s="184" t="s">
        <v>1565</v>
      </c>
      <c r="H96" s="2"/>
      <c r="I96" s="4"/>
      <c r="N96" s="2"/>
      <c r="O96" s="4"/>
    </row>
    <row r="97" spans="1:15" ht="14.15" customHeight="1" x14ac:dyDescent="0.2">
      <c r="A97" s="816" t="s">
        <v>4006</v>
      </c>
      <c r="B97" s="817"/>
      <c r="C97" s="818">
        <v>79855</v>
      </c>
      <c r="D97" s="819"/>
      <c r="E97" s="172">
        <v>32908</v>
      </c>
      <c r="F97" s="462">
        <v>0.99299999999999999</v>
      </c>
      <c r="H97" s="2"/>
      <c r="I97" s="4"/>
    </row>
    <row r="98" spans="1:15" ht="14.15" customHeight="1" x14ac:dyDescent="0.2">
      <c r="A98" s="626">
        <v>2</v>
      </c>
      <c r="B98" s="627"/>
      <c r="C98" s="812">
        <v>78910</v>
      </c>
      <c r="D98" s="813"/>
      <c r="E98" s="135">
        <v>33107</v>
      </c>
      <c r="F98" s="259">
        <v>0.99299999999999999</v>
      </c>
      <c r="H98" s="2"/>
      <c r="I98" s="4"/>
    </row>
    <row r="99" spans="1:15" ht="14.15" customHeight="1" x14ac:dyDescent="0.2">
      <c r="A99" s="626">
        <v>3</v>
      </c>
      <c r="B99" s="627"/>
      <c r="C99" s="812">
        <v>77786</v>
      </c>
      <c r="D99" s="813"/>
      <c r="E99" s="135">
        <v>33213</v>
      </c>
      <c r="F99" s="259">
        <v>0.99299999999999999</v>
      </c>
      <c r="H99" s="2"/>
      <c r="I99" s="4"/>
    </row>
    <row r="100" spans="1:15" ht="14.15" customHeight="1" x14ac:dyDescent="0.2">
      <c r="A100" s="626">
        <v>4</v>
      </c>
      <c r="B100" s="627"/>
      <c r="C100" s="812">
        <v>76632</v>
      </c>
      <c r="D100" s="813"/>
      <c r="E100" s="135">
        <v>33295</v>
      </c>
      <c r="F100" s="259">
        <v>0.99299999999999999</v>
      </c>
      <c r="H100" s="2"/>
      <c r="I100" s="4"/>
    </row>
    <row r="101" spans="1:15" ht="14.15" customHeight="1" x14ac:dyDescent="0.2">
      <c r="A101" s="626">
        <v>5</v>
      </c>
      <c r="B101" s="627"/>
      <c r="C101" s="812">
        <v>75478</v>
      </c>
      <c r="D101" s="813"/>
      <c r="E101" s="135">
        <v>33466</v>
      </c>
      <c r="F101" s="259">
        <v>0.99399999999999999</v>
      </c>
      <c r="G101" s="71"/>
      <c r="H101" s="487"/>
      <c r="J101" s="2"/>
      <c r="K101" s="4"/>
    </row>
    <row r="102" spans="1:15" ht="14.15" customHeight="1" x14ac:dyDescent="0.2">
      <c r="A102" s="7" t="s">
        <v>2648</v>
      </c>
      <c r="B102" s="265"/>
      <c r="C102" s="71"/>
      <c r="D102" s="72"/>
      <c r="E102" s="72"/>
      <c r="F102" s="11"/>
      <c r="G102" s="8"/>
      <c r="H102" s="73"/>
    </row>
    <row r="103" spans="1:15" ht="13" customHeight="1" x14ac:dyDescent="0.2">
      <c r="A103" s="7"/>
      <c r="B103" s="4"/>
      <c r="C103" s="4"/>
      <c r="D103" s="4"/>
      <c r="E103" s="4"/>
      <c r="H103" s="4" t="s">
        <v>90</v>
      </c>
      <c r="N103" s="2"/>
      <c r="O103" s="4"/>
    </row>
    <row r="104" spans="1:15" ht="13" customHeight="1" x14ac:dyDescent="0.2">
      <c r="N104" s="2"/>
      <c r="O104" s="4"/>
    </row>
  </sheetData>
  <mergeCells count="72">
    <mergeCell ref="A56:A57"/>
    <mergeCell ref="B56:E56"/>
    <mergeCell ref="B57:C57"/>
    <mergeCell ref="A41:A42"/>
    <mergeCell ref="B41:D41"/>
    <mergeCell ref="E41:G41"/>
    <mergeCell ref="F3:I3"/>
    <mergeCell ref="A3:A4"/>
    <mergeCell ref="B3:E3"/>
    <mergeCell ref="A14:A15"/>
    <mergeCell ref="B14:B15"/>
    <mergeCell ref="C14:C15"/>
    <mergeCell ref="D14:G14"/>
    <mergeCell ref="L41:L42"/>
    <mergeCell ref="H41:J41"/>
    <mergeCell ref="K41:K42"/>
    <mergeCell ref="F64:G64"/>
    <mergeCell ref="F57:G57"/>
    <mergeCell ref="F56:H56"/>
    <mergeCell ref="F60:G60"/>
    <mergeCell ref="F61:G61"/>
    <mergeCell ref="F67:G67"/>
    <mergeCell ref="B59:C59"/>
    <mergeCell ref="F58:G58"/>
    <mergeCell ref="B58:C58"/>
    <mergeCell ref="F59:G59"/>
    <mergeCell ref="B60:C60"/>
    <mergeCell ref="B61:C61"/>
    <mergeCell ref="B62:C62"/>
    <mergeCell ref="B63:C63"/>
    <mergeCell ref="F63:G63"/>
    <mergeCell ref="A77:B77"/>
    <mergeCell ref="A80:B80"/>
    <mergeCell ref="F62:G62"/>
    <mergeCell ref="A72:E72"/>
    <mergeCell ref="A73:C73"/>
    <mergeCell ref="A74:C74"/>
    <mergeCell ref="A78:B78"/>
    <mergeCell ref="A75:B75"/>
    <mergeCell ref="A76:B76"/>
    <mergeCell ref="F72:H72"/>
    <mergeCell ref="B64:C64"/>
    <mergeCell ref="B65:C65"/>
    <mergeCell ref="F65:G65"/>
    <mergeCell ref="B66:C66"/>
    <mergeCell ref="F66:G66"/>
    <mergeCell ref="B67:C67"/>
    <mergeCell ref="A79:B79"/>
    <mergeCell ref="A85:C85"/>
    <mergeCell ref="A88:B88"/>
    <mergeCell ref="A92:B92"/>
    <mergeCell ref="A98:B98"/>
    <mergeCell ref="A86:B86"/>
    <mergeCell ref="A95:B96"/>
    <mergeCell ref="A91:B91"/>
    <mergeCell ref="A90:B90"/>
    <mergeCell ref="C96:D96"/>
    <mergeCell ref="A81:B81"/>
    <mergeCell ref="A87:B87"/>
    <mergeCell ref="A89:B89"/>
    <mergeCell ref="A83:E83"/>
    <mergeCell ref="A84:C84"/>
    <mergeCell ref="A101:B101"/>
    <mergeCell ref="C101:D101"/>
    <mergeCell ref="C95:E95"/>
    <mergeCell ref="A100:B100"/>
    <mergeCell ref="C100:D100"/>
    <mergeCell ref="C98:D98"/>
    <mergeCell ref="A99:B99"/>
    <mergeCell ref="C99:D99"/>
    <mergeCell ref="A97:B97"/>
    <mergeCell ref="C97:D97"/>
  </mergeCells>
  <phoneticPr fontId="2"/>
  <pageMargins left="0.75" right="0.75" top="1" bottom="1" header="0.51200000000000001" footer="0.51200000000000001"/>
  <pageSetup paperSize="9" orientation="portrait" r:id="rId1"/>
  <headerFooter alignWithMargins="0"/>
  <rowBreaks count="1" manualBreakCount="1">
    <brk id="54"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theme="5" tint="0.39997558519241921"/>
  </sheetPr>
  <dimension ref="A1:U104"/>
  <sheetViews>
    <sheetView view="pageBreakPreview" topLeftCell="A84" zoomScaleNormal="100" zoomScaleSheetLayoutView="100" workbookViewId="0">
      <selection activeCell="S97" sqref="S97"/>
    </sheetView>
  </sheetViews>
  <sheetFormatPr defaultColWidth="9" defaultRowHeight="12" x14ac:dyDescent="0.2"/>
  <cols>
    <col min="1" max="1" width="5.6328125" style="1" customWidth="1"/>
    <col min="2" max="2" width="7.08984375" style="1" customWidth="1"/>
    <col min="3" max="3" width="7.7265625" style="1" customWidth="1"/>
    <col min="4" max="4" width="6.6328125" style="1" customWidth="1"/>
    <col min="5" max="6" width="7.08984375" style="1" customWidth="1"/>
    <col min="7" max="9" width="6.6328125" style="1" customWidth="1"/>
    <col min="10" max="11" width="7.36328125" style="1" customWidth="1"/>
    <col min="12" max="14" width="6.6328125" style="1" customWidth="1"/>
    <col min="15" max="16384" width="9" style="1"/>
  </cols>
  <sheetData>
    <row r="1" spans="1:14" ht="14.15" customHeight="1" x14ac:dyDescent="0.2">
      <c r="A1" s="6" t="s">
        <v>609</v>
      </c>
      <c r="B1" s="4"/>
      <c r="C1" s="4"/>
      <c r="D1" s="4"/>
      <c r="E1" s="4"/>
      <c r="F1" s="4"/>
      <c r="G1" s="4"/>
      <c r="H1" s="4"/>
      <c r="I1" s="4"/>
      <c r="J1" s="4"/>
      <c r="K1" s="4"/>
      <c r="L1" s="4"/>
      <c r="M1" s="4"/>
      <c r="N1" s="4"/>
    </row>
    <row r="2" spans="1:14" ht="14.15" customHeight="1" x14ac:dyDescent="0.2">
      <c r="A2" s="6" t="s">
        <v>4765</v>
      </c>
      <c r="B2" s="4"/>
      <c r="C2" s="4"/>
      <c r="D2" s="4"/>
      <c r="E2" s="4"/>
      <c r="F2" s="4"/>
      <c r="G2" s="4"/>
      <c r="H2" s="4"/>
      <c r="I2" s="4"/>
      <c r="J2" s="2" t="s">
        <v>91</v>
      </c>
      <c r="K2" s="4"/>
      <c r="L2" s="4"/>
      <c r="M2" s="4"/>
      <c r="N2" s="4"/>
    </row>
    <row r="3" spans="1:14" ht="13" customHeight="1" x14ac:dyDescent="0.2">
      <c r="A3" s="640" t="s">
        <v>407</v>
      </c>
      <c r="B3" s="640" t="s">
        <v>418</v>
      </c>
      <c r="C3" s="640"/>
      <c r="D3" s="640"/>
      <c r="E3" s="640" t="s">
        <v>2834</v>
      </c>
      <c r="F3" s="640"/>
      <c r="G3" s="640"/>
      <c r="H3" s="640" t="s">
        <v>1445</v>
      </c>
      <c r="I3" s="640"/>
      <c r="J3" s="640"/>
      <c r="K3" s="4"/>
      <c r="L3" s="4"/>
      <c r="M3" s="4"/>
      <c r="N3" s="4"/>
    </row>
    <row r="4" spans="1:14" ht="13" customHeight="1" x14ac:dyDescent="0.2">
      <c r="A4" s="640"/>
      <c r="B4" s="184" t="s">
        <v>1182</v>
      </c>
      <c r="C4" s="184" t="s">
        <v>1446</v>
      </c>
      <c r="D4" s="184" t="s">
        <v>1447</v>
      </c>
      <c r="E4" s="184" t="s">
        <v>1182</v>
      </c>
      <c r="F4" s="184" t="s">
        <v>1446</v>
      </c>
      <c r="G4" s="184" t="s">
        <v>1447</v>
      </c>
      <c r="H4" s="184" t="s">
        <v>1182</v>
      </c>
      <c r="I4" s="184" t="s">
        <v>1446</v>
      </c>
      <c r="J4" s="184" t="s">
        <v>1447</v>
      </c>
      <c r="K4" s="4"/>
      <c r="L4" s="4"/>
      <c r="M4" s="4"/>
      <c r="N4" s="4"/>
    </row>
    <row r="5" spans="1:14" ht="13" customHeight="1" x14ac:dyDescent="0.2">
      <c r="A5" s="262" t="s">
        <v>4006</v>
      </c>
      <c r="B5" s="172">
        <v>66839</v>
      </c>
      <c r="C5" s="172">
        <v>16064</v>
      </c>
      <c r="D5" s="172">
        <v>50175</v>
      </c>
      <c r="E5" s="172">
        <v>891</v>
      </c>
      <c r="F5" s="172">
        <v>575</v>
      </c>
      <c r="G5" s="172">
        <v>316</v>
      </c>
      <c r="H5" s="172">
        <v>67730</v>
      </c>
      <c r="I5" s="172">
        <v>16639</v>
      </c>
      <c r="J5" s="172">
        <v>50491</v>
      </c>
      <c r="K5" s="4"/>
      <c r="L5" s="4"/>
      <c r="M5" s="4"/>
      <c r="N5" s="4"/>
    </row>
    <row r="6" spans="1:14" ht="13" customHeight="1" x14ac:dyDescent="0.2">
      <c r="A6" s="262">
        <v>2</v>
      </c>
      <c r="B6" s="172">
        <v>44891</v>
      </c>
      <c r="C6" s="172">
        <v>12773</v>
      </c>
      <c r="D6" s="172">
        <v>32118</v>
      </c>
      <c r="E6" s="172">
        <v>309</v>
      </c>
      <c r="F6" s="172">
        <v>0</v>
      </c>
      <c r="G6" s="172">
        <v>309</v>
      </c>
      <c r="H6" s="172">
        <v>45200</v>
      </c>
      <c r="I6" s="172">
        <v>12773</v>
      </c>
      <c r="J6" s="172">
        <v>32427</v>
      </c>
      <c r="K6" s="4"/>
      <c r="L6" s="4"/>
      <c r="M6" s="4"/>
      <c r="N6" s="4"/>
    </row>
    <row r="7" spans="1:14" ht="13" customHeight="1" x14ac:dyDescent="0.2">
      <c r="A7" s="184">
        <v>3</v>
      </c>
      <c r="B7" s="135">
        <v>50951</v>
      </c>
      <c r="C7" s="135">
        <v>19508</v>
      </c>
      <c r="D7" s="135">
        <v>31443</v>
      </c>
      <c r="E7" s="135">
        <v>272</v>
      </c>
      <c r="F7" s="135">
        <v>0</v>
      </c>
      <c r="G7" s="135">
        <v>272</v>
      </c>
      <c r="H7" s="135">
        <v>51223</v>
      </c>
      <c r="I7" s="135">
        <v>19508</v>
      </c>
      <c r="J7" s="135">
        <v>31715</v>
      </c>
      <c r="K7" s="4"/>
      <c r="L7" s="4"/>
      <c r="M7" s="4"/>
      <c r="N7" s="4"/>
    </row>
    <row r="8" spans="1:14" ht="13" customHeight="1" x14ac:dyDescent="0.2">
      <c r="A8" s="184">
        <v>4</v>
      </c>
      <c r="B8" s="135">
        <v>63924</v>
      </c>
      <c r="C8" s="135">
        <v>23553</v>
      </c>
      <c r="D8" s="135">
        <v>40371</v>
      </c>
      <c r="E8" s="135">
        <v>295</v>
      </c>
      <c r="F8" s="135">
        <v>0</v>
      </c>
      <c r="G8" s="135">
        <v>295</v>
      </c>
      <c r="H8" s="135">
        <v>64219</v>
      </c>
      <c r="I8" s="135">
        <v>23553</v>
      </c>
      <c r="J8" s="135">
        <v>40666</v>
      </c>
      <c r="K8" s="4"/>
      <c r="L8" s="4"/>
      <c r="M8" s="4"/>
      <c r="N8" s="4"/>
    </row>
    <row r="9" spans="1:14" ht="13" customHeight="1" x14ac:dyDescent="0.2">
      <c r="A9" s="184">
        <v>5</v>
      </c>
      <c r="B9" s="135">
        <v>60940</v>
      </c>
      <c r="C9" s="135">
        <v>18337</v>
      </c>
      <c r="D9" s="135">
        <v>42603</v>
      </c>
      <c r="E9" s="135">
        <v>442</v>
      </c>
      <c r="F9" s="135">
        <v>0</v>
      </c>
      <c r="G9" s="135">
        <v>442</v>
      </c>
      <c r="H9" s="135">
        <v>61382</v>
      </c>
      <c r="I9" s="135">
        <v>18337</v>
      </c>
      <c r="J9" s="135">
        <v>43045</v>
      </c>
      <c r="K9" s="4"/>
      <c r="L9" s="4"/>
      <c r="M9" s="4"/>
      <c r="N9" s="4"/>
    </row>
    <row r="10" spans="1:14" ht="12" customHeight="1" x14ac:dyDescent="0.2">
      <c r="A10" s="4" t="s">
        <v>408</v>
      </c>
      <c r="B10" s="4"/>
      <c r="C10" s="4"/>
      <c r="D10" s="4"/>
      <c r="F10" s="4"/>
      <c r="G10" s="4"/>
      <c r="I10" s="4"/>
      <c r="J10" s="2" t="s">
        <v>2659</v>
      </c>
      <c r="K10" s="4"/>
      <c r="L10" s="4"/>
      <c r="M10" s="4"/>
      <c r="N10" s="4"/>
    </row>
    <row r="11" spans="1:14" ht="12" customHeight="1" x14ac:dyDescent="0.2">
      <c r="A11" s="4"/>
      <c r="B11" s="4"/>
      <c r="C11" s="4"/>
      <c r="D11" s="4"/>
      <c r="E11" s="4"/>
      <c r="F11" s="4"/>
      <c r="G11" s="4"/>
      <c r="H11" s="4"/>
      <c r="I11" s="4"/>
      <c r="J11" s="4"/>
      <c r="K11" s="4"/>
      <c r="L11" s="4"/>
      <c r="M11" s="4"/>
      <c r="N11" s="4"/>
    </row>
    <row r="12" spans="1:14" ht="14.15" customHeight="1" x14ac:dyDescent="0.2">
      <c r="A12" s="6" t="s">
        <v>4766</v>
      </c>
      <c r="B12" s="4"/>
      <c r="C12" s="4"/>
      <c r="D12" s="4"/>
      <c r="E12" s="4"/>
      <c r="F12" s="4"/>
      <c r="G12" s="4"/>
      <c r="H12" s="4"/>
      <c r="I12" s="4"/>
      <c r="J12" s="4"/>
      <c r="K12" s="4"/>
      <c r="L12" s="4"/>
      <c r="M12" s="4"/>
      <c r="N12" s="4"/>
    </row>
    <row r="13" spans="1:14" ht="14.15" customHeight="1" x14ac:dyDescent="0.2">
      <c r="A13" s="6" t="s">
        <v>478</v>
      </c>
      <c r="B13" s="4"/>
      <c r="C13" s="4"/>
      <c r="D13" s="4"/>
      <c r="E13" s="2" t="s">
        <v>409</v>
      </c>
      <c r="F13" s="4"/>
      <c r="G13" s="6" t="s">
        <v>66</v>
      </c>
      <c r="H13" s="4"/>
      <c r="I13" s="4"/>
      <c r="J13" s="4"/>
      <c r="K13" s="2" t="s">
        <v>410</v>
      </c>
      <c r="L13" s="4"/>
      <c r="M13" s="4"/>
      <c r="N13" s="4"/>
    </row>
    <row r="14" spans="1:14" ht="13" customHeight="1" x14ac:dyDescent="0.2">
      <c r="A14" s="640" t="s">
        <v>1053</v>
      </c>
      <c r="B14" s="640" t="s">
        <v>411</v>
      </c>
      <c r="C14" s="640"/>
      <c r="D14" s="640" t="s">
        <v>412</v>
      </c>
      <c r="E14" s="640"/>
      <c r="F14" s="4"/>
      <c r="G14" s="640" t="s">
        <v>1053</v>
      </c>
      <c r="H14" s="640" t="s">
        <v>411</v>
      </c>
      <c r="I14" s="640"/>
      <c r="J14" s="640" t="s">
        <v>412</v>
      </c>
      <c r="K14" s="640"/>
      <c r="L14" s="4"/>
      <c r="M14" s="4"/>
      <c r="N14" s="4"/>
    </row>
    <row r="15" spans="1:14" ht="13" customHeight="1" x14ac:dyDescent="0.2">
      <c r="A15" s="640"/>
      <c r="B15" s="184" t="s">
        <v>413</v>
      </c>
      <c r="C15" s="99" t="s">
        <v>414</v>
      </c>
      <c r="D15" s="184" t="s">
        <v>415</v>
      </c>
      <c r="E15" s="184" t="s">
        <v>416</v>
      </c>
      <c r="F15" s="4"/>
      <c r="G15" s="640"/>
      <c r="H15" s="184" t="s">
        <v>413</v>
      </c>
      <c r="I15" s="99" t="s">
        <v>414</v>
      </c>
      <c r="J15" s="184" t="s">
        <v>415</v>
      </c>
      <c r="K15" s="184" t="s">
        <v>416</v>
      </c>
      <c r="L15" s="4"/>
      <c r="M15" s="4"/>
      <c r="N15" s="4"/>
    </row>
    <row r="16" spans="1:14" ht="13" customHeight="1" x14ac:dyDescent="0.2">
      <c r="A16" s="262" t="s">
        <v>4006</v>
      </c>
      <c r="B16" s="175">
        <f>320+1997</f>
        <v>2317</v>
      </c>
      <c r="C16" s="175">
        <f>136870+87+12751</f>
        <v>149708</v>
      </c>
      <c r="D16" s="175">
        <f>2113+2026+1805</f>
        <v>5944</v>
      </c>
      <c r="E16" s="175">
        <v>1750</v>
      </c>
      <c r="F16" s="4"/>
      <c r="G16" s="262" t="s">
        <v>4006</v>
      </c>
      <c r="H16" s="175">
        <v>2</v>
      </c>
      <c r="I16" s="175">
        <v>100</v>
      </c>
      <c r="J16" s="175">
        <v>0</v>
      </c>
      <c r="K16" s="175">
        <v>0</v>
      </c>
      <c r="L16" s="4"/>
      <c r="M16" s="4"/>
      <c r="N16" s="4"/>
    </row>
    <row r="17" spans="1:14" ht="13" customHeight="1" x14ac:dyDescent="0.2">
      <c r="A17" s="262">
        <v>2</v>
      </c>
      <c r="B17" s="175">
        <v>2142</v>
      </c>
      <c r="C17" s="175">
        <v>133919</v>
      </c>
      <c r="D17" s="175">
        <v>5483</v>
      </c>
      <c r="E17" s="175">
        <v>1537</v>
      </c>
      <c r="F17" s="4"/>
      <c r="G17" s="262">
        <v>2</v>
      </c>
      <c r="H17" s="175">
        <v>1</v>
      </c>
      <c r="I17" s="175">
        <v>5</v>
      </c>
      <c r="J17" s="175">
        <v>0</v>
      </c>
      <c r="K17" s="175">
        <v>0</v>
      </c>
      <c r="L17" s="4"/>
      <c r="M17" s="4"/>
      <c r="N17" s="4"/>
    </row>
    <row r="18" spans="1:14" ht="13" customHeight="1" x14ac:dyDescent="0.2">
      <c r="A18" s="184">
        <v>3</v>
      </c>
      <c r="B18" s="150">
        <v>1866</v>
      </c>
      <c r="C18" s="150">
        <v>114080</v>
      </c>
      <c r="D18" s="150">
        <v>4786</v>
      </c>
      <c r="E18" s="150">
        <v>1687</v>
      </c>
      <c r="F18" s="4"/>
      <c r="G18" s="184">
        <v>3</v>
      </c>
      <c r="H18" s="150">
        <v>1</v>
      </c>
      <c r="I18" s="150">
        <v>5</v>
      </c>
      <c r="J18" s="150">
        <v>0</v>
      </c>
      <c r="K18" s="150">
        <v>0</v>
      </c>
      <c r="L18" s="4"/>
      <c r="M18" s="4"/>
      <c r="N18" s="4"/>
    </row>
    <row r="19" spans="1:14" ht="13" customHeight="1" x14ac:dyDescent="0.2">
      <c r="A19" s="184">
        <v>4</v>
      </c>
      <c r="B19" s="150">
        <v>1481</v>
      </c>
      <c r="C19" s="150">
        <v>99385</v>
      </c>
      <c r="D19" s="150">
        <v>4688</v>
      </c>
      <c r="E19" s="150">
        <v>1705</v>
      </c>
      <c r="F19" s="4"/>
      <c r="G19" s="184">
        <v>4</v>
      </c>
      <c r="H19" s="150">
        <v>1</v>
      </c>
      <c r="I19" s="150">
        <v>5</v>
      </c>
      <c r="J19" s="150">
        <v>0</v>
      </c>
      <c r="K19" s="150">
        <v>0</v>
      </c>
      <c r="L19" s="4"/>
      <c r="M19" s="4"/>
      <c r="N19" s="4"/>
    </row>
    <row r="20" spans="1:14" ht="13" customHeight="1" x14ac:dyDescent="0.2">
      <c r="A20" s="184">
        <v>5</v>
      </c>
      <c r="B20" s="150">
        <v>1718</v>
      </c>
      <c r="C20" s="150">
        <v>106864</v>
      </c>
      <c r="D20" s="150">
        <v>4489</v>
      </c>
      <c r="E20" s="150">
        <v>1078</v>
      </c>
      <c r="F20" s="4"/>
      <c r="G20" s="184">
        <v>5</v>
      </c>
      <c r="H20" s="150">
        <v>1</v>
      </c>
      <c r="I20" s="150">
        <v>5</v>
      </c>
      <c r="J20" s="150">
        <v>0</v>
      </c>
      <c r="K20" s="150">
        <v>0</v>
      </c>
      <c r="L20" s="4"/>
      <c r="M20" s="4"/>
      <c r="N20" s="4"/>
    </row>
    <row r="21" spans="1:14" ht="12" customHeight="1" x14ac:dyDescent="0.2">
      <c r="A21" s="4" t="s">
        <v>417</v>
      </c>
      <c r="B21" s="4"/>
      <c r="C21" s="4"/>
      <c r="D21" s="4"/>
      <c r="E21" s="2" t="s">
        <v>1716</v>
      </c>
      <c r="F21" s="4"/>
      <c r="G21" s="4"/>
      <c r="K21" s="2" t="s">
        <v>1716</v>
      </c>
      <c r="L21" s="4"/>
      <c r="M21" s="4"/>
      <c r="N21" s="4"/>
    </row>
    <row r="22" spans="1:14" ht="12" customHeight="1" x14ac:dyDescent="0.2">
      <c r="A22" s="4"/>
      <c r="B22" s="4"/>
      <c r="C22" s="4"/>
      <c r="D22" s="4"/>
      <c r="E22" s="4"/>
      <c r="F22" s="4"/>
      <c r="G22" s="4"/>
      <c r="H22" s="4"/>
      <c r="I22" s="4"/>
      <c r="J22" s="4"/>
      <c r="K22" s="4"/>
      <c r="L22" s="4"/>
      <c r="M22" s="4"/>
      <c r="N22" s="4"/>
    </row>
    <row r="23" spans="1:14" ht="14.15" customHeight="1" x14ac:dyDescent="0.2">
      <c r="A23" s="6" t="s">
        <v>4767</v>
      </c>
      <c r="B23" s="4"/>
      <c r="C23" s="4"/>
      <c r="D23" s="4"/>
      <c r="E23" s="4"/>
      <c r="F23" s="4"/>
      <c r="G23" s="4"/>
      <c r="H23" s="4"/>
      <c r="I23" s="4"/>
      <c r="J23" s="2" t="s">
        <v>1969</v>
      </c>
      <c r="K23" s="4"/>
      <c r="L23" s="4"/>
      <c r="M23" s="4"/>
      <c r="N23" s="4"/>
    </row>
    <row r="24" spans="1:14" ht="13" customHeight="1" x14ac:dyDescent="0.2">
      <c r="A24" s="640" t="s">
        <v>44</v>
      </c>
      <c r="B24" s="640" t="s">
        <v>1182</v>
      </c>
      <c r="C24" s="626" t="s">
        <v>1448</v>
      </c>
      <c r="D24" s="673"/>
      <c r="E24" s="627"/>
      <c r="F24" s="640" t="s">
        <v>1449</v>
      </c>
      <c r="G24" s="640"/>
      <c r="H24" s="640"/>
      <c r="I24" s="640" t="s">
        <v>1450</v>
      </c>
      <c r="J24" s="704" t="s">
        <v>1453</v>
      </c>
      <c r="K24" s="4"/>
      <c r="L24" s="4"/>
      <c r="M24" s="4"/>
      <c r="N24" s="4"/>
    </row>
    <row r="25" spans="1:14" ht="13" customHeight="1" x14ac:dyDescent="0.2">
      <c r="A25" s="640"/>
      <c r="B25" s="640"/>
      <c r="C25" s="184" t="s">
        <v>1850</v>
      </c>
      <c r="D25" s="184" t="s">
        <v>1451</v>
      </c>
      <c r="E25" s="184" t="s">
        <v>1452</v>
      </c>
      <c r="F25" s="184" t="s">
        <v>1850</v>
      </c>
      <c r="G25" s="184" t="s">
        <v>1451</v>
      </c>
      <c r="H25" s="184" t="s">
        <v>1452</v>
      </c>
      <c r="I25" s="640"/>
      <c r="J25" s="706"/>
      <c r="K25" s="4"/>
      <c r="L25" s="4"/>
      <c r="M25" s="4"/>
      <c r="N25" s="4"/>
    </row>
    <row r="26" spans="1:14" ht="13" customHeight="1" x14ac:dyDescent="0.2">
      <c r="A26" s="184">
        <v>2</v>
      </c>
      <c r="B26" s="135">
        <v>26955</v>
      </c>
      <c r="C26" s="135">
        <v>12467</v>
      </c>
      <c r="D26" s="135">
        <v>11296</v>
      </c>
      <c r="E26" s="135">
        <v>1171</v>
      </c>
      <c r="F26" s="135">
        <v>13699</v>
      </c>
      <c r="G26" s="135">
        <v>12079</v>
      </c>
      <c r="H26" s="135">
        <v>1620</v>
      </c>
      <c r="I26" s="135">
        <v>613</v>
      </c>
      <c r="J26" s="135">
        <v>176</v>
      </c>
      <c r="K26" s="4"/>
      <c r="L26" s="4"/>
      <c r="M26" s="4"/>
      <c r="N26" s="4"/>
    </row>
    <row r="27" spans="1:14" ht="13" customHeight="1" x14ac:dyDescent="0.2">
      <c r="A27" s="184">
        <v>3</v>
      </c>
      <c r="B27" s="135">
        <v>26860</v>
      </c>
      <c r="C27" s="135">
        <v>12670</v>
      </c>
      <c r="D27" s="135">
        <v>11486</v>
      </c>
      <c r="E27" s="135">
        <v>1184</v>
      </c>
      <c r="F27" s="135">
        <v>13391</v>
      </c>
      <c r="G27" s="135">
        <v>11786</v>
      </c>
      <c r="H27" s="135">
        <v>1605</v>
      </c>
      <c r="I27" s="135">
        <v>635</v>
      </c>
      <c r="J27" s="135">
        <v>164</v>
      </c>
      <c r="K27" s="4"/>
      <c r="L27" s="4"/>
      <c r="M27" s="4"/>
      <c r="N27" s="4"/>
    </row>
    <row r="28" spans="1:14" ht="13" customHeight="1" x14ac:dyDescent="0.2">
      <c r="A28" s="184">
        <v>4</v>
      </c>
      <c r="B28" s="135">
        <v>26621</v>
      </c>
      <c r="C28" s="135">
        <v>12793</v>
      </c>
      <c r="D28" s="135">
        <v>11606</v>
      </c>
      <c r="E28" s="135">
        <v>1187</v>
      </c>
      <c r="F28" s="135">
        <v>13052</v>
      </c>
      <c r="G28" s="135">
        <v>11460</v>
      </c>
      <c r="H28" s="135">
        <v>1592</v>
      </c>
      <c r="I28" s="135">
        <v>613</v>
      </c>
      <c r="J28" s="135">
        <v>163</v>
      </c>
      <c r="K28" s="4"/>
      <c r="L28" s="4"/>
      <c r="M28" s="4"/>
      <c r="N28" s="4"/>
    </row>
    <row r="29" spans="1:14" ht="13" customHeight="1" x14ac:dyDescent="0.2">
      <c r="A29" s="184">
        <v>5</v>
      </c>
      <c r="B29" s="135">
        <v>26468</v>
      </c>
      <c r="C29" s="135">
        <v>12929</v>
      </c>
      <c r="D29" s="135">
        <v>11760</v>
      </c>
      <c r="E29" s="135">
        <v>1169</v>
      </c>
      <c r="F29" s="135">
        <v>12763</v>
      </c>
      <c r="G29" s="135">
        <v>11191</v>
      </c>
      <c r="H29" s="135">
        <v>1572</v>
      </c>
      <c r="I29" s="135">
        <v>621</v>
      </c>
      <c r="J29" s="135">
        <v>155</v>
      </c>
      <c r="K29" s="4"/>
      <c r="L29" s="4"/>
      <c r="M29" s="4"/>
      <c r="N29" s="4"/>
    </row>
    <row r="30" spans="1:14" ht="13" customHeight="1" x14ac:dyDescent="0.2">
      <c r="A30" s="184">
        <v>6</v>
      </c>
      <c r="B30" s="135">
        <v>26229</v>
      </c>
      <c r="C30" s="135">
        <v>13120</v>
      </c>
      <c r="D30" s="135">
        <v>11954</v>
      </c>
      <c r="E30" s="135">
        <v>1166</v>
      </c>
      <c r="F30" s="135">
        <v>12343</v>
      </c>
      <c r="G30" s="135">
        <v>10776</v>
      </c>
      <c r="H30" s="135">
        <v>1567</v>
      </c>
      <c r="I30" s="135">
        <v>613</v>
      </c>
      <c r="J30" s="135">
        <v>153</v>
      </c>
      <c r="K30" s="4"/>
      <c r="L30" s="4"/>
      <c r="M30" s="4"/>
      <c r="N30" s="4"/>
    </row>
    <row r="31" spans="1:14" ht="13" customHeight="1" x14ac:dyDescent="0.2">
      <c r="A31" s="7" t="s">
        <v>4158</v>
      </c>
      <c r="B31" s="41"/>
      <c r="C31" s="41"/>
      <c r="D31" s="41"/>
      <c r="E31" s="41"/>
      <c r="F31" s="41"/>
      <c r="G31" s="41"/>
      <c r="H31" s="41"/>
      <c r="I31" s="41"/>
      <c r="J31" s="41"/>
      <c r="K31" s="4"/>
      <c r="L31" s="4"/>
      <c r="M31" s="4"/>
      <c r="N31" s="4"/>
    </row>
    <row r="32" spans="1:14" ht="12" customHeight="1" x14ac:dyDescent="0.2">
      <c r="A32" s="4" t="s">
        <v>1970</v>
      </c>
      <c r="B32" s="4"/>
      <c r="C32" s="4"/>
      <c r="D32" s="4"/>
      <c r="F32" s="4"/>
      <c r="G32" s="4"/>
      <c r="J32" s="2" t="s">
        <v>1971</v>
      </c>
      <c r="K32" s="4"/>
      <c r="L32" s="4"/>
      <c r="M32" s="4"/>
      <c r="N32" s="4"/>
    </row>
    <row r="33" spans="1:17" ht="12" customHeight="1" x14ac:dyDescent="0.2">
      <c r="A33" s="4"/>
      <c r="B33" s="4"/>
      <c r="C33" s="4"/>
      <c r="D33" s="4"/>
      <c r="E33" s="4"/>
      <c r="F33" s="4"/>
      <c r="G33" s="4"/>
      <c r="H33" s="4"/>
      <c r="I33" s="4"/>
      <c r="J33" s="4"/>
      <c r="K33" s="4"/>
      <c r="L33" s="4"/>
      <c r="M33" s="4"/>
      <c r="N33" s="4"/>
    </row>
    <row r="34" spans="1:17" ht="14.15" customHeight="1" x14ac:dyDescent="0.2">
      <c r="A34" s="6" t="s">
        <v>4768</v>
      </c>
      <c r="B34" s="4"/>
      <c r="C34" s="4"/>
      <c r="D34" s="4"/>
      <c r="E34" s="4"/>
      <c r="F34" s="4"/>
      <c r="G34" s="4"/>
      <c r="H34" s="2" t="s">
        <v>1969</v>
      </c>
      <c r="I34" s="4"/>
      <c r="J34" s="4"/>
      <c r="K34" s="4"/>
      <c r="L34" s="4"/>
      <c r="M34" s="4"/>
      <c r="N34" s="4"/>
    </row>
    <row r="35" spans="1:17" ht="13" customHeight="1" x14ac:dyDescent="0.2">
      <c r="A35" s="675" t="s">
        <v>44</v>
      </c>
      <c r="B35" s="675" t="s">
        <v>819</v>
      </c>
      <c r="C35" s="702" t="s">
        <v>957</v>
      </c>
      <c r="D35" s="710"/>
      <c r="E35" s="710"/>
      <c r="F35" s="710"/>
      <c r="G35" s="710"/>
      <c r="H35" s="703"/>
      <c r="O35" s="4"/>
      <c r="P35" s="4"/>
      <c r="Q35" s="4"/>
    </row>
    <row r="36" spans="1:17" ht="13" customHeight="1" x14ac:dyDescent="0.2">
      <c r="A36" s="675"/>
      <c r="B36" s="675"/>
      <c r="C36" s="99" t="s">
        <v>1850</v>
      </c>
      <c r="D36" s="99" t="s">
        <v>958</v>
      </c>
      <c r="E36" s="99" t="s">
        <v>1920</v>
      </c>
      <c r="F36" s="99" t="s">
        <v>1769</v>
      </c>
      <c r="G36" s="99" t="s">
        <v>1770</v>
      </c>
      <c r="H36" s="99" t="s">
        <v>1771</v>
      </c>
      <c r="O36" s="4"/>
      <c r="P36" s="4"/>
      <c r="Q36" s="4"/>
    </row>
    <row r="37" spans="1:17" ht="13" customHeight="1" x14ac:dyDescent="0.2">
      <c r="A37" s="226">
        <v>2</v>
      </c>
      <c r="B37" s="62">
        <v>43924</v>
      </c>
      <c r="C37" s="62">
        <v>35215</v>
      </c>
      <c r="D37" s="62">
        <v>949</v>
      </c>
      <c r="E37" s="62">
        <v>1</v>
      </c>
      <c r="F37" s="62">
        <v>23337</v>
      </c>
      <c r="G37" s="62">
        <v>10927</v>
      </c>
      <c r="H37" s="62">
        <v>1</v>
      </c>
      <c r="O37" s="4"/>
      <c r="P37" s="4"/>
      <c r="Q37" s="4"/>
    </row>
    <row r="38" spans="1:17" ht="13" customHeight="1" x14ac:dyDescent="0.2">
      <c r="A38" s="461">
        <v>3</v>
      </c>
      <c r="B38" s="237">
        <v>43759</v>
      </c>
      <c r="C38" s="237">
        <v>35186</v>
      </c>
      <c r="D38" s="237">
        <v>989</v>
      </c>
      <c r="E38" s="237">
        <v>1</v>
      </c>
      <c r="F38" s="237">
        <v>23378</v>
      </c>
      <c r="G38" s="237">
        <v>10817</v>
      </c>
      <c r="H38" s="237">
        <v>1</v>
      </c>
      <c r="O38" s="4"/>
      <c r="P38" s="4"/>
      <c r="Q38" s="4"/>
    </row>
    <row r="39" spans="1:17" ht="13" customHeight="1" x14ac:dyDescent="0.2">
      <c r="A39" s="461">
        <v>4</v>
      </c>
      <c r="B39" s="237">
        <v>43592</v>
      </c>
      <c r="C39" s="237">
        <v>35148</v>
      </c>
      <c r="D39" s="237">
        <v>1024</v>
      </c>
      <c r="E39" s="237">
        <v>1</v>
      </c>
      <c r="F39" s="237">
        <v>23294</v>
      </c>
      <c r="G39" s="237">
        <v>10828</v>
      </c>
      <c r="H39" s="237">
        <v>1</v>
      </c>
      <c r="O39" s="4"/>
      <c r="P39" s="4"/>
      <c r="Q39" s="4"/>
    </row>
    <row r="40" spans="1:17" ht="13" customHeight="1" x14ac:dyDescent="0.2">
      <c r="A40" s="226">
        <v>5</v>
      </c>
      <c r="B40" s="62">
        <v>43766</v>
      </c>
      <c r="C40" s="62">
        <v>35354</v>
      </c>
      <c r="D40" s="62">
        <v>1051</v>
      </c>
      <c r="E40" s="62">
        <v>1</v>
      </c>
      <c r="F40" s="62">
        <v>23415</v>
      </c>
      <c r="G40" s="135">
        <v>10886</v>
      </c>
      <c r="H40" s="135">
        <v>1</v>
      </c>
      <c r="O40" s="4"/>
      <c r="P40" s="4"/>
      <c r="Q40" s="4"/>
    </row>
    <row r="41" spans="1:17" ht="13" customHeight="1" x14ac:dyDescent="0.2">
      <c r="A41" s="226">
        <v>6</v>
      </c>
      <c r="B41" s="62">
        <v>43667</v>
      </c>
      <c r="C41" s="62">
        <v>35345</v>
      </c>
      <c r="D41" s="62">
        <v>1087</v>
      </c>
      <c r="E41" s="62">
        <v>1</v>
      </c>
      <c r="F41" s="62">
        <v>23468</v>
      </c>
      <c r="G41" s="135">
        <v>10788</v>
      </c>
      <c r="H41" s="135">
        <v>1</v>
      </c>
      <c r="O41" s="4"/>
      <c r="P41" s="4"/>
      <c r="Q41" s="4"/>
    </row>
    <row r="42" spans="1:17" ht="12" customHeight="1" x14ac:dyDescent="0.2">
      <c r="A42" s="408"/>
      <c r="B42" s="409"/>
      <c r="C42" s="409"/>
      <c r="D42" s="409"/>
      <c r="E42" s="409"/>
      <c r="F42" s="409"/>
      <c r="G42" s="409"/>
      <c r="H42" s="409"/>
      <c r="I42" s="409"/>
      <c r="J42" s="409"/>
      <c r="K42" s="409"/>
      <c r="L42" s="409"/>
      <c r="M42" s="409"/>
      <c r="N42" s="41"/>
      <c r="O42" s="4"/>
      <c r="P42" s="4"/>
      <c r="Q42" s="4"/>
    </row>
    <row r="43" spans="1:17" ht="13" customHeight="1" x14ac:dyDescent="0.2">
      <c r="A43" s="675" t="s">
        <v>1972</v>
      </c>
      <c r="B43" s="702" t="s">
        <v>959</v>
      </c>
      <c r="C43" s="710"/>
      <c r="D43" s="710"/>
      <c r="E43" s="710"/>
      <c r="F43" s="703"/>
      <c r="G43" s="826" t="s">
        <v>1958</v>
      </c>
      <c r="H43" s="826" t="s">
        <v>1959</v>
      </c>
      <c r="I43" s="409"/>
      <c r="J43" s="409"/>
      <c r="K43" s="409"/>
      <c r="L43" s="409"/>
      <c r="M43" s="409"/>
      <c r="N43" s="41"/>
      <c r="O43" s="4"/>
      <c r="P43" s="4"/>
      <c r="Q43" s="4"/>
    </row>
    <row r="44" spans="1:17" ht="13" customHeight="1" x14ac:dyDescent="0.2">
      <c r="A44" s="675"/>
      <c r="B44" s="99" t="s">
        <v>1850</v>
      </c>
      <c r="C44" s="99" t="s">
        <v>1851</v>
      </c>
      <c r="D44" s="99" t="s">
        <v>867</v>
      </c>
      <c r="E44" s="99" t="s">
        <v>868</v>
      </c>
      <c r="F44" s="99" t="s">
        <v>869</v>
      </c>
      <c r="G44" s="826"/>
      <c r="H44" s="826"/>
      <c r="I44" s="409"/>
      <c r="J44" s="409"/>
      <c r="K44" s="409"/>
      <c r="L44" s="409"/>
      <c r="M44" s="409"/>
      <c r="N44" s="41"/>
      <c r="O44" s="4"/>
      <c r="P44" s="4"/>
      <c r="Q44" s="4"/>
    </row>
    <row r="45" spans="1:17" ht="13" customHeight="1" x14ac:dyDescent="0.2">
      <c r="A45" s="461">
        <v>2</v>
      </c>
      <c r="B45" s="237">
        <v>3465</v>
      </c>
      <c r="C45" s="237">
        <v>2603</v>
      </c>
      <c r="D45" s="237">
        <v>257</v>
      </c>
      <c r="E45" s="237">
        <v>501</v>
      </c>
      <c r="F45" s="237">
        <v>104</v>
      </c>
      <c r="G45" s="172">
        <v>1090</v>
      </c>
      <c r="H45" s="172">
        <v>4154</v>
      </c>
      <c r="I45" s="409"/>
      <c r="J45" s="409"/>
      <c r="K45" s="409"/>
      <c r="L45" s="409"/>
      <c r="M45" s="409"/>
      <c r="N45" s="41"/>
      <c r="O45" s="4"/>
      <c r="P45" s="4"/>
      <c r="Q45" s="4"/>
    </row>
    <row r="46" spans="1:17" ht="13" customHeight="1" x14ac:dyDescent="0.2">
      <c r="A46" s="461">
        <v>3</v>
      </c>
      <c r="B46" s="237">
        <v>3341</v>
      </c>
      <c r="C46" s="237">
        <v>2461</v>
      </c>
      <c r="D46" s="237">
        <v>258</v>
      </c>
      <c r="E46" s="237">
        <v>510</v>
      </c>
      <c r="F46" s="237">
        <v>112</v>
      </c>
      <c r="G46" s="172">
        <v>1125</v>
      </c>
      <c r="H46" s="172">
        <v>4107</v>
      </c>
      <c r="I46" s="409"/>
      <c r="J46" s="409"/>
      <c r="K46" s="409"/>
      <c r="L46" s="409"/>
      <c r="M46" s="409"/>
      <c r="N46" s="41"/>
      <c r="O46" s="4"/>
      <c r="P46" s="4"/>
      <c r="Q46" s="4"/>
    </row>
    <row r="47" spans="1:17" ht="13" customHeight="1" x14ac:dyDescent="0.2">
      <c r="A47" s="226">
        <v>4</v>
      </c>
      <c r="B47" s="62">
        <v>3248</v>
      </c>
      <c r="C47" s="62">
        <v>2351</v>
      </c>
      <c r="D47" s="62">
        <v>255</v>
      </c>
      <c r="E47" s="62">
        <v>530</v>
      </c>
      <c r="F47" s="62">
        <v>112</v>
      </c>
      <c r="G47" s="135">
        <v>1146</v>
      </c>
      <c r="H47" s="135">
        <v>4050</v>
      </c>
      <c r="I47" s="409"/>
      <c r="J47" s="409"/>
      <c r="K47" s="409"/>
      <c r="L47" s="409"/>
      <c r="M47" s="409"/>
      <c r="N47" s="41"/>
      <c r="O47" s="4"/>
      <c r="P47" s="4"/>
      <c r="Q47" s="4"/>
    </row>
    <row r="48" spans="1:17" ht="13" customHeight="1" x14ac:dyDescent="0.2">
      <c r="A48" s="226">
        <v>5</v>
      </c>
      <c r="B48" s="62">
        <v>3204</v>
      </c>
      <c r="C48" s="62">
        <v>2277</v>
      </c>
      <c r="D48" s="62">
        <v>261</v>
      </c>
      <c r="E48" s="62">
        <v>556</v>
      </c>
      <c r="F48" s="62">
        <v>110</v>
      </c>
      <c r="G48" s="135">
        <v>1171</v>
      </c>
      <c r="H48" s="135">
        <v>4037</v>
      </c>
      <c r="I48" s="409"/>
      <c r="J48" s="409"/>
      <c r="K48" s="409"/>
      <c r="L48" s="409"/>
      <c r="M48" s="409"/>
      <c r="N48" s="41"/>
      <c r="O48" s="4"/>
      <c r="P48" s="4"/>
      <c r="Q48" s="4"/>
    </row>
    <row r="49" spans="1:21" ht="13" customHeight="1" x14ac:dyDescent="0.2">
      <c r="A49" s="226">
        <v>6</v>
      </c>
      <c r="B49" s="62">
        <v>3164</v>
      </c>
      <c r="C49" s="62">
        <v>2198</v>
      </c>
      <c r="D49" s="62">
        <v>260</v>
      </c>
      <c r="E49" s="62">
        <v>591</v>
      </c>
      <c r="F49" s="62">
        <v>115</v>
      </c>
      <c r="G49" s="135">
        <v>1170</v>
      </c>
      <c r="H49" s="135">
        <v>3988</v>
      </c>
      <c r="I49" s="409"/>
      <c r="J49" s="409"/>
      <c r="K49" s="409"/>
      <c r="L49" s="409"/>
      <c r="M49" s="409"/>
      <c r="N49" s="41"/>
      <c r="O49" s="4"/>
      <c r="P49" s="4"/>
      <c r="Q49" s="4"/>
    </row>
    <row r="50" spans="1:21" ht="12" customHeight="1" x14ac:dyDescent="0.2">
      <c r="A50" s="7" t="s">
        <v>1431</v>
      </c>
      <c r="B50" s="409"/>
      <c r="C50" s="409"/>
      <c r="D50" s="409"/>
      <c r="E50" s="409"/>
      <c r="F50" s="409"/>
      <c r="G50" s="409"/>
      <c r="H50" s="2" t="s">
        <v>2268</v>
      </c>
      <c r="I50" s="409"/>
      <c r="J50" s="409"/>
      <c r="K50" s="409"/>
      <c r="L50" s="409"/>
      <c r="M50" s="409"/>
      <c r="N50" s="41"/>
      <c r="O50" s="4"/>
      <c r="P50" s="4"/>
      <c r="Q50" s="4"/>
    </row>
    <row r="51" spans="1:21" ht="14.15" customHeight="1" x14ac:dyDescent="0.2">
      <c r="A51" s="6" t="s">
        <v>4769</v>
      </c>
      <c r="B51" s="4"/>
      <c r="C51" s="4"/>
      <c r="D51" s="4"/>
      <c r="E51" s="4"/>
      <c r="F51" s="4"/>
      <c r="G51" s="4"/>
      <c r="H51" s="4"/>
      <c r="I51" s="4"/>
      <c r="J51" s="4"/>
      <c r="K51" s="4"/>
      <c r="L51" s="4"/>
      <c r="M51" s="4"/>
      <c r="N51" s="4"/>
    </row>
    <row r="52" spans="1:21" ht="14.15" customHeight="1" x14ac:dyDescent="0.2">
      <c r="A52" s="711" t="s">
        <v>157</v>
      </c>
      <c r="B52" s="827" t="s">
        <v>1960</v>
      </c>
      <c r="C52" s="828"/>
      <c r="D52" s="827" t="s">
        <v>1961</v>
      </c>
      <c r="E52" s="828"/>
      <c r="F52" s="827" t="s">
        <v>1930</v>
      </c>
      <c r="G52" s="828"/>
      <c r="H52" s="4"/>
      <c r="I52" s="4"/>
      <c r="J52" s="4"/>
    </row>
    <row r="53" spans="1:21" ht="14.15" customHeight="1" x14ac:dyDescent="0.2">
      <c r="A53" s="712"/>
      <c r="B53" s="824" t="s">
        <v>960</v>
      </c>
      <c r="C53" s="825"/>
      <c r="D53" s="824" t="s">
        <v>961</v>
      </c>
      <c r="E53" s="825"/>
      <c r="F53" s="824" t="s">
        <v>1931</v>
      </c>
      <c r="G53" s="825"/>
      <c r="H53" s="4"/>
      <c r="I53" s="4"/>
      <c r="J53" s="4"/>
    </row>
    <row r="54" spans="1:21" ht="14.15" customHeight="1" x14ac:dyDescent="0.2">
      <c r="A54" s="184" t="s">
        <v>4006</v>
      </c>
      <c r="B54" s="822">
        <v>202.1</v>
      </c>
      <c r="C54" s="823"/>
      <c r="D54" s="822">
        <v>324</v>
      </c>
      <c r="E54" s="823"/>
      <c r="F54" s="822">
        <v>45</v>
      </c>
      <c r="G54" s="823"/>
      <c r="H54" s="4"/>
      <c r="I54" s="4"/>
      <c r="J54" s="4"/>
    </row>
    <row r="55" spans="1:21" ht="14.15" customHeight="1" x14ac:dyDescent="0.2">
      <c r="A55" s="184">
        <v>2</v>
      </c>
      <c r="B55" s="822">
        <v>200.7</v>
      </c>
      <c r="C55" s="823"/>
      <c r="D55" s="822">
        <v>323</v>
      </c>
      <c r="E55" s="823"/>
      <c r="F55" s="822">
        <v>48</v>
      </c>
      <c r="G55" s="823"/>
      <c r="H55" s="4"/>
      <c r="I55" s="4"/>
      <c r="J55" s="4"/>
    </row>
    <row r="56" spans="1:21" ht="14.15" customHeight="1" x14ac:dyDescent="0.2">
      <c r="A56" s="184">
        <v>3</v>
      </c>
      <c r="B56" s="822">
        <v>202.2</v>
      </c>
      <c r="C56" s="823"/>
      <c r="D56" s="822">
        <v>325</v>
      </c>
      <c r="E56" s="823"/>
      <c r="F56" s="822">
        <v>47</v>
      </c>
      <c r="G56" s="823"/>
      <c r="H56" s="4"/>
      <c r="I56" s="4"/>
      <c r="J56" s="4"/>
    </row>
    <row r="57" spans="1:21" ht="14.15" customHeight="1" x14ac:dyDescent="0.2">
      <c r="A57" s="184">
        <v>4</v>
      </c>
      <c r="B57" s="822">
        <v>207.2</v>
      </c>
      <c r="C57" s="823"/>
      <c r="D57" s="822">
        <v>315</v>
      </c>
      <c r="E57" s="823"/>
      <c r="F57" s="822">
        <v>50</v>
      </c>
      <c r="G57" s="823"/>
      <c r="H57" s="4"/>
      <c r="I57" s="4"/>
      <c r="J57" s="4"/>
    </row>
    <row r="58" spans="1:21" ht="14.15" customHeight="1" x14ac:dyDescent="0.2">
      <c r="A58" s="184">
        <v>5</v>
      </c>
      <c r="B58" s="822">
        <v>202.5</v>
      </c>
      <c r="C58" s="823"/>
      <c r="D58" s="822">
        <v>323</v>
      </c>
      <c r="E58" s="823"/>
      <c r="F58" s="822">
        <v>50</v>
      </c>
      <c r="G58" s="823"/>
      <c r="H58" s="4"/>
      <c r="I58" s="4"/>
      <c r="J58" s="4"/>
    </row>
    <row r="59" spans="1:21" ht="12" customHeight="1" x14ac:dyDescent="0.2">
      <c r="A59" s="7"/>
      <c r="B59" s="4"/>
      <c r="C59" s="4"/>
      <c r="D59" s="4"/>
      <c r="E59" s="4"/>
      <c r="F59" s="4"/>
      <c r="G59" s="2" t="s">
        <v>969</v>
      </c>
      <c r="I59" s="4"/>
      <c r="J59" s="4"/>
      <c r="K59" s="4"/>
      <c r="L59" s="4"/>
      <c r="M59" s="4"/>
      <c r="N59" s="4"/>
    </row>
    <row r="60" spans="1:21" ht="12" customHeight="1" x14ac:dyDescent="0.2">
      <c r="A60" s="7"/>
      <c r="B60" s="4"/>
      <c r="C60" s="4"/>
      <c r="D60" s="4"/>
      <c r="E60" s="4"/>
      <c r="F60" s="4"/>
      <c r="G60" s="2"/>
      <c r="I60" s="4"/>
      <c r="J60" s="4"/>
      <c r="K60" s="4"/>
      <c r="L60" s="4"/>
      <c r="M60" s="4"/>
      <c r="N60" s="4"/>
    </row>
    <row r="61" spans="1:21" customFormat="1" ht="14.15" customHeight="1" x14ac:dyDescent="0.2">
      <c r="A61" s="6" t="s">
        <v>4770</v>
      </c>
      <c r="B61" s="4"/>
      <c r="C61" s="4"/>
      <c r="D61" s="4"/>
      <c r="E61" s="4"/>
      <c r="F61" s="4"/>
      <c r="G61" s="4"/>
      <c r="H61" s="4"/>
      <c r="I61" s="4"/>
      <c r="J61" s="4"/>
      <c r="K61" s="4"/>
      <c r="L61" s="4"/>
      <c r="M61" s="4"/>
      <c r="N61" s="4"/>
      <c r="O61" s="1"/>
      <c r="P61" s="1"/>
      <c r="Q61" s="1"/>
      <c r="R61" s="1"/>
      <c r="S61" s="1"/>
      <c r="T61" s="1"/>
      <c r="U61" s="1"/>
    </row>
    <row r="62" spans="1:21" customFormat="1" ht="14.15" customHeight="1" x14ac:dyDescent="0.2">
      <c r="A62" s="6" t="s">
        <v>1932</v>
      </c>
      <c r="B62" s="4"/>
      <c r="C62" s="4"/>
      <c r="D62" s="4"/>
      <c r="E62" s="4"/>
      <c r="F62" s="4"/>
      <c r="G62" s="4"/>
      <c r="H62" s="4"/>
      <c r="I62" s="4"/>
      <c r="J62" s="4"/>
      <c r="K62" s="4"/>
      <c r="L62" s="4"/>
      <c r="M62" s="4"/>
      <c r="N62" s="2" t="s">
        <v>298</v>
      </c>
      <c r="O62" s="1"/>
      <c r="P62" s="1"/>
      <c r="Q62" s="1"/>
      <c r="R62" s="1"/>
      <c r="S62" s="1"/>
      <c r="T62" s="1"/>
      <c r="U62" s="1"/>
    </row>
    <row r="63" spans="1:21" customFormat="1" ht="14.15" customHeight="1" x14ac:dyDescent="0.2">
      <c r="A63" s="184" t="s">
        <v>2926</v>
      </c>
      <c r="B63" s="184" t="s">
        <v>963</v>
      </c>
      <c r="C63" s="184" t="s">
        <v>964</v>
      </c>
      <c r="D63" s="184" t="s">
        <v>965</v>
      </c>
      <c r="E63" s="184" t="s">
        <v>966</v>
      </c>
      <c r="F63" s="184" t="s">
        <v>83</v>
      </c>
      <c r="G63" s="184" t="s">
        <v>84</v>
      </c>
      <c r="H63" s="184" t="s">
        <v>85</v>
      </c>
      <c r="I63" s="184" t="s">
        <v>86</v>
      </c>
      <c r="J63" s="184" t="s">
        <v>87</v>
      </c>
      <c r="K63" s="184" t="s">
        <v>1756</v>
      </c>
      <c r="L63" s="184" t="s">
        <v>1757</v>
      </c>
      <c r="M63" s="184" t="s">
        <v>1758</v>
      </c>
      <c r="N63" s="184" t="s">
        <v>1759</v>
      </c>
      <c r="O63" s="1"/>
      <c r="P63" s="1"/>
      <c r="Q63" s="1"/>
      <c r="R63" s="1"/>
      <c r="S63" s="1"/>
      <c r="T63" s="1"/>
      <c r="U63" s="1"/>
    </row>
    <row r="64" spans="1:21" customFormat="1" ht="14.15" customHeight="1" x14ac:dyDescent="0.2">
      <c r="A64" s="192" t="s">
        <v>4006</v>
      </c>
      <c r="B64" s="403">
        <v>1285</v>
      </c>
      <c r="C64" s="403">
        <v>1590</v>
      </c>
      <c r="D64" s="403">
        <v>1193</v>
      </c>
      <c r="E64" s="403">
        <v>1532</v>
      </c>
      <c r="F64" s="403">
        <v>1783</v>
      </c>
      <c r="G64" s="403">
        <v>1238</v>
      </c>
      <c r="H64" s="403">
        <v>1186</v>
      </c>
      <c r="I64" s="403">
        <v>1213</v>
      </c>
      <c r="J64" s="403">
        <v>1159</v>
      </c>
      <c r="K64" s="403">
        <v>1071</v>
      </c>
      <c r="L64" s="403">
        <v>673</v>
      </c>
      <c r="M64" s="403">
        <v>613</v>
      </c>
      <c r="N64" s="403">
        <v>14536</v>
      </c>
      <c r="O64" s="1"/>
      <c r="P64" s="1"/>
      <c r="Q64" s="1"/>
      <c r="R64" s="1"/>
      <c r="S64" s="1"/>
      <c r="T64" s="1"/>
      <c r="U64" s="1"/>
    </row>
    <row r="65" spans="1:21" customFormat="1" ht="14.15" customHeight="1" x14ac:dyDescent="0.2">
      <c r="A65" s="192">
        <v>2</v>
      </c>
      <c r="B65" s="403">
        <v>167</v>
      </c>
      <c r="C65" s="403">
        <v>80</v>
      </c>
      <c r="D65" s="403">
        <v>179</v>
      </c>
      <c r="E65" s="403">
        <v>394</v>
      </c>
      <c r="F65" s="403">
        <v>581</v>
      </c>
      <c r="G65" s="403">
        <v>522</v>
      </c>
      <c r="H65" s="403">
        <v>698</v>
      </c>
      <c r="I65" s="403">
        <v>674</v>
      </c>
      <c r="J65" s="403">
        <v>274</v>
      </c>
      <c r="K65" s="403">
        <v>310</v>
      </c>
      <c r="L65" s="403">
        <v>142</v>
      </c>
      <c r="M65" s="403">
        <v>324</v>
      </c>
      <c r="N65" s="403">
        <v>4345</v>
      </c>
      <c r="O65" s="1"/>
      <c r="P65" s="1"/>
      <c r="Q65" s="1"/>
      <c r="R65" s="1"/>
      <c r="S65" s="1"/>
      <c r="T65" s="1"/>
      <c r="U65" s="1"/>
    </row>
    <row r="66" spans="1:21" customFormat="1" ht="14.15" customHeight="1" x14ac:dyDescent="0.2">
      <c r="A66" s="192">
        <v>3</v>
      </c>
      <c r="B66" s="403">
        <v>543</v>
      </c>
      <c r="C66" s="403">
        <v>281</v>
      </c>
      <c r="D66" s="403">
        <v>425</v>
      </c>
      <c r="E66" s="403">
        <v>543</v>
      </c>
      <c r="F66" s="403">
        <v>618</v>
      </c>
      <c r="G66" s="403">
        <v>520</v>
      </c>
      <c r="H66" s="403">
        <v>766</v>
      </c>
      <c r="I66" s="403">
        <v>910</v>
      </c>
      <c r="J66" s="403">
        <v>607</v>
      </c>
      <c r="K66" s="403">
        <v>469</v>
      </c>
      <c r="L66" s="403">
        <v>188</v>
      </c>
      <c r="M66" s="403">
        <v>637</v>
      </c>
      <c r="N66" s="403">
        <v>6507</v>
      </c>
      <c r="O66" s="1"/>
      <c r="P66" s="1"/>
      <c r="Q66" s="1"/>
      <c r="R66" s="1"/>
      <c r="S66" s="1"/>
      <c r="T66" s="1"/>
      <c r="U66" s="1"/>
    </row>
    <row r="67" spans="1:21" customFormat="1" ht="14.15" customHeight="1" x14ac:dyDescent="0.2">
      <c r="A67" s="192">
        <v>4</v>
      </c>
      <c r="B67" s="403">
        <v>2000</v>
      </c>
      <c r="C67" s="403">
        <v>2675</v>
      </c>
      <c r="D67" s="403">
        <v>2829</v>
      </c>
      <c r="E67" s="403">
        <v>2560</v>
      </c>
      <c r="F67" s="403">
        <v>2402</v>
      </c>
      <c r="G67" s="403">
        <v>2215</v>
      </c>
      <c r="H67" s="403">
        <v>2843</v>
      </c>
      <c r="I67" s="403">
        <v>2705</v>
      </c>
      <c r="J67" s="403">
        <v>2034</v>
      </c>
      <c r="K67" s="403">
        <v>1388</v>
      </c>
      <c r="L67" s="403">
        <v>1988</v>
      </c>
      <c r="M67" s="403">
        <v>3977</v>
      </c>
      <c r="N67" s="403">
        <v>29616</v>
      </c>
      <c r="O67" s="1"/>
      <c r="P67" s="1"/>
      <c r="Q67" s="1"/>
      <c r="R67" s="1"/>
      <c r="S67" s="1"/>
      <c r="T67" s="1"/>
      <c r="U67" s="1"/>
    </row>
    <row r="68" spans="1:21" customFormat="1" ht="14.15" customHeight="1" x14ac:dyDescent="0.2">
      <c r="A68" s="192">
        <v>5</v>
      </c>
      <c r="B68" s="403">
        <v>2837</v>
      </c>
      <c r="C68" s="403">
        <v>3044</v>
      </c>
      <c r="D68" s="403">
        <v>2948</v>
      </c>
      <c r="E68" s="403">
        <v>3412</v>
      </c>
      <c r="F68" s="403">
        <v>3676</v>
      </c>
      <c r="G68" s="403">
        <v>3853</v>
      </c>
      <c r="H68" s="403">
        <v>3868</v>
      </c>
      <c r="I68" s="403">
        <v>3906</v>
      </c>
      <c r="J68" s="403">
        <v>3507</v>
      </c>
      <c r="K68" s="403">
        <v>1794</v>
      </c>
      <c r="L68" s="403">
        <v>2540</v>
      </c>
      <c r="M68" s="403">
        <v>3347</v>
      </c>
      <c r="N68" s="403">
        <v>38732</v>
      </c>
      <c r="O68" s="1"/>
      <c r="P68" s="1"/>
      <c r="Q68" s="1"/>
      <c r="R68" s="1"/>
      <c r="S68" s="1"/>
      <c r="T68" s="1"/>
      <c r="U68" s="1"/>
    </row>
    <row r="69" spans="1:21" customFormat="1" ht="8.25" customHeight="1" x14ac:dyDescent="0.2">
      <c r="A69" s="9"/>
      <c r="B69" s="410"/>
      <c r="C69" s="410"/>
      <c r="D69" s="410"/>
      <c r="E69" s="410"/>
      <c r="F69" s="410"/>
      <c r="G69" s="410"/>
      <c r="H69" s="410"/>
      <c r="I69" s="410"/>
      <c r="J69" s="410"/>
      <c r="K69" s="410"/>
      <c r="L69" s="410"/>
      <c r="M69" s="410"/>
      <c r="N69" s="410"/>
      <c r="O69" s="1"/>
      <c r="P69" s="1"/>
      <c r="Q69" s="1"/>
      <c r="R69" s="1"/>
      <c r="S69" s="1"/>
      <c r="T69" s="1"/>
      <c r="U69" s="1"/>
    </row>
    <row r="70" spans="1:21" customFormat="1" ht="14.15" customHeight="1" x14ac:dyDescent="0.2">
      <c r="A70" s="6" t="s">
        <v>1296</v>
      </c>
      <c r="B70" s="4"/>
      <c r="C70" s="4"/>
      <c r="D70" s="4"/>
      <c r="E70" s="4"/>
      <c r="F70" s="4"/>
      <c r="G70" s="4"/>
      <c r="H70" s="4"/>
      <c r="I70" s="4"/>
      <c r="J70" s="4"/>
      <c r="K70" s="4"/>
      <c r="L70" s="4"/>
      <c r="M70" s="4"/>
      <c r="N70" s="2" t="s">
        <v>3992</v>
      </c>
      <c r="O70" s="1"/>
      <c r="P70" s="1"/>
      <c r="Q70" s="1"/>
      <c r="R70" s="1"/>
      <c r="S70" s="1"/>
      <c r="T70" s="1"/>
      <c r="U70" s="1"/>
    </row>
    <row r="71" spans="1:21" customFormat="1" ht="14.15" customHeight="1" x14ac:dyDescent="0.2">
      <c r="A71" s="395" t="s">
        <v>2926</v>
      </c>
      <c r="B71" s="395" t="s">
        <v>963</v>
      </c>
      <c r="C71" s="395" t="s">
        <v>964</v>
      </c>
      <c r="D71" s="395" t="s">
        <v>965</v>
      </c>
      <c r="E71" s="395" t="s">
        <v>966</v>
      </c>
      <c r="F71" s="395" t="s">
        <v>83</v>
      </c>
      <c r="G71" s="395" t="s">
        <v>84</v>
      </c>
      <c r="H71" s="395" t="s">
        <v>85</v>
      </c>
      <c r="I71" s="395" t="s">
        <v>86</v>
      </c>
      <c r="J71" s="395" t="s">
        <v>87</v>
      </c>
      <c r="K71" s="395" t="s">
        <v>1756</v>
      </c>
      <c r="L71" s="395" t="s">
        <v>1757</v>
      </c>
      <c r="M71" s="395" t="s">
        <v>1758</v>
      </c>
      <c r="N71" s="395" t="s">
        <v>913</v>
      </c>
      <c r="O71" s="1"/>
      <c r="P71" s="1"/>
      <c r="Q71" s="1"/>
      <c r="R71" s="1"/>
      <c r="S71" s="1"/>
      <c r="T71" s="1"/>
    </row>
    <row r="72" spans="1:21" customFormat="1" ht="14.15" customHeight="1" x14ac:dyDescent="0.2">
      <c r="A72" s="395" t="s">
        <v>4006</v>
      </c>
      <c r="B72" s="407">
        <v>91.7</v>
      </c>
      <c r="C72" s="407">
        <v>93.5</v>
      </c>
      <c r="D72" s="407">
        <v>79.2</v>
      </c>
      <c r="E72" s="407">
        <v>83.9</v>
      </c>
      <c r="F72" s="407">
        <v>85.5</v>
      </c>
      <c r="G72" s="407">
        <v>90</v>
      </c>
      <c r="H72" s="407">
        <v>88.7</v>
      </c>
      <c r="I72" s="407">
        <v>93.3</v>
      </c>
      <c r="J72" s="407">
        <v>89.5</v>
      </c>
      <c r="K72" s="407">
        <v>92.7</v>
      </c>
      <c r="L72" s="407">
        <v>75.900000000000006</v>
      </c>
      <c r="M72" s="407">
        <v>96.8</v>
      </c>
      <c r="N72" s="407">
        <v>88.5</v>
      </c>
      <c r="O72" s="1"/>
      <c r="P72" s="1"/>
      <c r="Q72" s="1"/>
      <c r="R72" s="1"/>
      <c r="S72" s="1"/>
      <c r="T72" s="1"/>
    </row>
    <row r="73" spans="1:21" customFormat="1" ht="14.15" customHeight="1" x14ac:dyDescent="0.2">
      <c r="A73" s="395">
        <v>2</v>
      </c>
      <c r="B73" s="407">
        <v>86.7</v>
      </c>
      <c r="C73" s="407">
        <v>94.6</v>
      </c>
      <c r="D73" s="407">
        <v>93.3</v>
      </c>
      <c r="E73" s="407">
        <v>91.3</v>
      </c>
      <c r="F73" s="407">
        <v>98.4</v>
      </c>
      <c r="G73" s="407">
        <v>85.8</v>
      </c>
      <c r="H73" s="407">
        <v>93.5</v>
      </c>
      <c r="I73" s="407">
        <v>92.9</v>
      </c>
      <c r="J73" s="407">
        <v>66.7</v>
      </c>
      <c r="K73" s="407">
        <v>76.7</v>
      </c>
      <c r="L73" s="407">
        <v>82.1</v>
      </c>
      <c r="M73" s="407">
        <v>92.2</v>
      </c>
      <c r="N73" s="407">
        <v>87.9</v>
      </c>
      <c r="O73" s="1"/>
      <c r="P73" s="1"/>
      <c r="Q73" s="1"/>
      <c r="R73" s="1"/>
      <c r="S73" s="1"/>
      <c r="T73" s="1"/>
    </row>
    <row r="74" spans="1:21" customFormat="1" ht="14.15" customHeight="1" x14ac:dyDescent="0.2">
      <c r="A74" s="395">
        <v>3</v>
      </c>
      <c r="B74" s="407">
        <v>96.7</v>
      </c>
      <c r="C74" s="407">
        <v>80.599999999999994</v>
      </c>
      <c r="D74" s="407">
        <v>91.7</v>
      </c>
      <c r="E74" s="407">
        <v>83.9</v>
      </c>
      <c r="F74" s="407">
        <v>92.7</v>
      </c>
      <c r="G74" s="407">
        <v>96.7</v>
      </c>
      <c r="H74" s="407">
        <v>94.4</v>
      </c>
      <c r="I74" s="407">
        <v>90</v>
      </c>
      <c r="J74" s="407">
        <v>75.8</v>
      </c>
      <c r="K74" s="407">
        <v>77.400000000000006</v>
      </c>
      <c r="L74" s="407">
        <v>75</v>
      </c>
      <c r="M74" s="407">
        <v>88.7</v>
      </c>
      <c r="N74" s="407">
        <v>87</v>
      </c>
      <c r="O74" s="1"/>
      <c r="P74" s="1"/>
      <c r="Q74" s="1"/>
      <c r="R74" s="1"/>
      <c r="S74" s="1"/>
      <c r="T74" s="1"/>
    </row>
    <row r="75" spans="1:21" customFormat="1" ht="14.15" customHeight="1" x14ac:dyDescent="0.2">
      <c r="A75" s="395">
        <v>4</v>
      </c>
      <c r="B75" s="407">
        <v>85.8</v>
      </c>
      <c r="C75" s="407">
        <v>100</v>
      </c>
      <c r="D75" s="407">
        <v>95.8</v>
      </c>
      <c r="E75" s="407">
        <v>95.2</v>
      </c>
      <c r="F75" s="407">
        <v>91.9</v>
      </c>
      <c r="G75" s="407">
        <v>90</v>
      </c>
      <c r="H75" s="407">
        <v>96</v>
      </c>
      <c r="I75" s="407">
        <v>92.5</v>
      </c>
      <c r="J75" s="407">
        <v>87.1</v>
      </c>
      <c r="K75" s="407">
        <v>72.599999999999994</v>
      </c>
      <c r="L75" s="407">
        <v>91.1</v>
      </c>
      <c r="M75" s="407">
        <v>98.4</v>
      </c>
      <c r="N75" s="407">
        <v>91.4</v>
      </c>
      <c r="O75" s="1"/>
      <c r="P75" s="1"/>
      <c r="Q75" s="1"/>
      <c r="R75" s="1"/>
      <c r="S75" s="1"/>
      <c r="T75" s="1"/>
    </row>
    <row r="76" spans="1:21" customFormat="1" ht="14.15" customHeight="1" x14ac:dyDescent="0.2">
      <c r="A76" s="395">
        <v>5</v>
      </c>
      <c r="B76" s="407">
        <v>94.2</v>
      </c>
      <c r="C76" s="407">
        <v>89.5</v>
      </c>
      <c r="D76" s="407">
        <v>95</v>
      </c>
      <c r="E76" s="407">
        <v>94.4</v>
      </c>
      <c r="F76" s="407">
        <v>90.3</v>
      </c>
      <c r="G76" s="407">
        <v>98.3</v>
      </c>
      <c r="H76" s="407">
        <v>95.2</v>
      </c>
      <c r="I76" s="407">
        <v>90.8</v>
      </c>
      <c r="J76" s="407">
        <v>80.599999999999994</v>
      </c>
      <c r="K76" s="407">
        <v>79</v>
      </c>
      <c r="L76" s="407">
        <v>94</v>
      </c>
      <c r="M76" s="407">
        <v>87.9</v>
      </c>
      <c r="N76" s="407">
        <v>90.7</v>
      </c>
      <c r="O76" s="1"/>
      <c r="P76" s="1"/>
      <c r="Q76" s="1"/>
      <c r="R76" s="1"/>
      <c r="S76" s="1"/>
      <c r="T76" s="1"/>
    </row>
    <row r="77" spans="1:21" customFormat="1" ht="12" customHeight="1" x14ac:dyDescent="0.2">
      <c r="A77" s="4" t="s">
        <v>1297</v>
      </c>
      <c r="B77" s="4"/>
      <c r="C77" s="4"/>
      <c r="D77" s="4"/>
      <c r="E77" s="4"/>
      <c r="F77" s="4"/>
      <c r="G77" s="4"/>
      <c r="H77" s="4"/>
      <c r="I77" s="4"/>
      <c r="K77" s="4"/>
      <c r="M77" s="4"/>
      <c r="N77" s="2" t="s">
        <v>907</v>
      </c>
      <c r="O77" s="1"/>
      <c r="P77" s="1"/>
      <c r="Q77" s="1"/>
      <c r="R77" s="1"/>
      <c r="S77" s="1"/>
      <c r="T77" s="1"/>
      <c r="U77" s="1"/>
    </row>
    <row r="78" spans="1:21" customFormat="1" ht="12" customHeight="1" x14ac:dyDescent="0.2">
      <c r="A78" s="4"/>
      <c r="B78" s="4"/>
      <c r="C78" s="4"/>
      <c r="D78" s="4"/>
      <c r="E78" s="4"/>
      <c r="F78" s="4"/>
      <c r="G78" s="4"/>
      <c r="H78" s="4"/>
      <c r="I78" s="4"/>
      <c r="J78" s="4"/>
      <c r="K78" s="4"/>
      <c r="L78" s="4"/>
      <c r="M78" s="4"/>
      <c r="N78" s="4"/>
    </row>
    <row r="79" spans="1:21" customFormat="1" ht="14.15" customHeight="1" x14ac:dyDescent="0.2">
      <c r="A79" s="6" t="s">
        <v>4771</v>
      </c>
      <c r="B79" s="4"/>
      <c r="C79" s="4"/>
      <c r="D79" s="4"/>
      <c r="E79" s="4"/>
      <c r="F79" s="4"/>
      <c r="G79" s="4"/>
      <c r="H79" s="4"/>
      <c r="I79" s="4"/>
      <c r="J79" s="4"/>
      <c r="K79" s="4"/>
      <c r="L79" s="4"/>
      <c r="M79" s="4"/>
      <c r="N79" s="4"/>
    </row>
    <row r="80" spans="1:21" customFormat="1" ht="14.15" customHeight="1" x14ac:dyDescent="0.2">
      <c r="A80" s="184" t="s">
        <v>815</v>
      </c>
      <c r="B80" s="640" t="s">
        <v>1746</v>
      </c>
      <c r="C80" s="640"/>
      <c r="D80" s="635" t="s">
        <v>4165</v>
      </c>
      <c r="E80" s="637"/>
      <c r="F80" s="634" t="s">
        <v>1061</v>
      </c>
      <c r="G80" s="634"/>
      <c r="J80" s="4"/>
      <c r="K80" s="4"/>
      <c r="L80" s="4"/>
      <c r="M80" s="4"/>
      <c r="N80" s="4"/>
    </row>
    <row r="81" spans="1:14" customFormat="1" ht="14.15" customHeight="1" x14ac:dyDescent="0.2">
      <c r="A81" s="184" t="s">
        <v>4006</v>
      </c>
      <c r="B81" s="822">
        <v>36</v>
      </c>
      <c r="C81" s="823"/>
      <c r="D81" s="822">
        <v>26</v>
      </c>
      <c r="E81" s="823"/>
      <c r="F81" s="822">
        <v>10</v>
      </c>
      <c r="G81" s="823"/>
      <c r="J81" s="4"/>
      <c r="K81" s="4"/>
      <c r="L81" s="4"/>
      <c r="M81" s="4"/>
      <c r="N81" s="4"/>
    </row>
    <row r="82" spans="1:14" customFormat="1" ht="13" customHeight="1" x14ac:dyDescent="0.2">
      <c r="A82" s="184">
        <v>2</v>
      </c>
      <c r="B82" s="822">
        <v>35</v>
      </c>
      <c r="C82" s="823"/>
      <c r="D82" s="822">
        <v>26</v>
      </c>
      <c r="E82" s="823"/>
      <c r="F82" s="822">
        <v>9</v>
      </c>
      <c r="G82" s="823"/>
      <c r="J82" s="4"/>
      <c r="K82" s="4"/>
      <c r="L82" s="4"/>
      <c r="M82" s="4"/>
      <c r="N82" s="4"/>
    </row>
    <row r="83" spans="1:14" customFormat="1" ht="14.15" customHeight="1" x14ac:dyDescent="0.2">
      <c r="A83" s="184">
        <v>3</v>
      </c>
      <c r="B83" s="822">
        <v>35</v>
      </c>
      <c r="C83" s="823"/>
      <c r="D83" s="822">
        <v>26</v>
      </c>
      <c r="E83" s="823"/>
      <c r="F83" s="822">
        <v>9</v>
      </c>
      <c r="G83" s="823"/>
      <c r="J83" s="4"/>
      <c r="K83" s="4"/>
      <c r="L83" s="4"/>
      <c r="M83" s="4"/>
      <c r="N83" s="4"/>
    </row>
    <row r="84" spans="1:14" customFormat="1" ht="13" customHeight="1" x14ac:dyDescent="0.2">
      <c r="A84" s="184">
        <v>4</v>
      </c>
      <c r="B84" s="822">
        <v>35</v>
      </c>
      <c r="C84" s="823"/>
      <c r="D84" s="822">
        <v>26</v>
      </c>
      <c r="E84" s="823"/>
      <c r="F84" s="822">
        <v>9</v>
      </c>
      <c r="G84" s="823"/>
      <c r="J84" s="4"/>
      <c r="K84" s="4"/>
      <c r="L84" s="4"/>
      <c r="M84" s="4"/>
      <c r="N84" s="4"/>
    </row>
    <row r="85" spans="1:14" customFormat="1" ht="13" customHeight="1" x14ac:dyDescent="0.2">
      <c r="A85" s="184">
        <v>5</v>
      </c>
      <c r="B85" s="500"/>
      <c r="C85" s="501">
        <v>34</v>
      </c>
      <c r="D85" s="500"/>
      <c r="E85" s="501">
        <v>26</v>
      </c>
      <c r="F85" s="500"/>
      <c r="G85" s="501">
        <v>8</v>
      </c>
      <c r="J85" s="4"/>
      <c r="K85" s="4"/>
      <c r="L85" s="4"/>
      <c r="M85" s="4"/>
      <c r="N85" s="4"/>
    </row>
    <row r="86" spans="1:14" customFormat="1" ht="12" customHeight="1" x14ac:dyDescent="0.2">
      <c r="A86" s="7" t="s">
        <v>4166</v>
      </c>
      <c r="B86" s="41"/>
      <c r="C86" s="41"/>
      <c r="D86" s="41"/>
      <c r="H86" s="4"/>
      <c r="J86" s="4"/>
      <c r="K86" s="4"/>
      <c r="L86" s="4"/>
      <c r="M86" s="4"/>
    </row>
    <row r="87" spans="1:14" customFormat="1" ht="12" customHeight="1" x14ac:dyDescent="0.2">
      <c r="A87" s="4"/>
      <c r="B87" s="4"/>
      <c r="C87" s="4"/>
      <c r="D87" s="4"/>
      <c r="E87" s="4"/>
      <c r="F87" s="4"/>
      <c r="G87" s="2" t="s">
        <v>2660</v>
      </c>
      <c r="H87" s="4"/>
      <c r="J87" s="4"/>
      <c r="K87" s="4"/>
      <c r="L87" s="4"/>
      <c r="M87" s="4"/>
    </row>
    <row r="88" spans="1:14" customFormat="1" ht="12" customHeight="1" x14ac:dyDescent="0.2">
      <c r="A88" s="4"/>
      <c r="B88" s="4"/>
      <c r="C88" s="4"/>
      <c r="D88" s="4"/>
      <c r="E88" s="4"/>
      <c r="F88" s="4"/>
      <c r="G88" s="4"/>
      <c r="H88" s="4"/>
      <c r="I88" s="4"/>
      <c r="J88" s="4"/>
      <c r="K88" s="4"/>
      <c r="L88" s="4"/>
      <c r="M88" s="4"/>
    </row>
    <row r="89" spans="1:14" customFormat="1" ht="14.15" customHeight="1" x14ac:dyDescent="0.2">
      <c r="A89" s="6" t="s">
        <v>4772</v>
      </c>
      <c r="B89" s="4"/>
      <c r="C89" s="4"/>
      <c r="D89" s="4"/>
      <c r="E89" s="4"/>
      <c r="F89" s="4" t="s">
        <v>2217</v>
      </c>
      <c r="G89" s="4"/>
      <c r="H89" s="4"/>
      <c r="I89" s="1"/>
      <c r="J89" s="4"/>
      <c r="K89" s="4"/>
      <c r="L89" s="4"/>
      <c r="M89" s="4"/>
    </row>
    <row r="90" spans="1:14" customFormat="1" ht="12" customHeight="1" x14ac:dyDescent="0.2">
      <c r="A90" s="634" t="s">
        <v>1831</v>
      </c>
      <c r="B90" s="634" t="s">
        <v>1746</v>
      </c>
      <c r="C90" s="634"/>
      <c r="D90" s="635" t="s">
        <v>2216</v>
      </c>
      <c r="E90" s="820"/>
      <c r="F90" s="821"/>
      <c r="G90" s="4"/>
      <c r="H90" s="4"/>
      <c r="I90" s="4"/>
      <c r="J90" s="4"/>
      <c r="K90" s="4"/>
    </row>
    <row r="91" spans="1:14" customFormat="1" ht="12" customHeight="1" x14ac:dyDescent="0.2">
      <c r="A91" s="634"/>
      <c r="B91" s="634"/>
      <c r="C91" s="634"/>
      <c r="D91" s="376" t="s">
        <v>1850</v>
      </c>
      <c r="E91" s="354" t="s">
        <v>4003</v>
      </c>
      <c r="F91" s="270" t="s">
        <v>4004</v>
      </c>
      <c r="G91" s="4"/>
      <c r="H91" s="4"/>
    </row>
    <row r="92" spans="1:14" customFormat="1" ht="13.5" customHeight="1" x14ac:dyDescent="0.2">
      <c r="A92" s="184" t="s">
        <v>4006</v>
      </c>
      <c r="B92" s="749">
        <v>12238</v>
      </c>
      <c r="C92" s="750"/>
      <c r="D92" s="200">
        <v>167</v>
      </c>
      <c r="E92" s="66">
        <v>128</v>
      </c>
      <c r="F92" s="66">
        <v>39</v>
      </c>
      <c r="G92" s="4"/>
      <c r="H92" s="4"/>
      <c r="I92" s="4"/>
    </row>
    <row r="93" spans="1:14" customFormat="1" ht="14.15" customHeight="1" x14ac:dyDescent="0.2">
      <c r="A93" s="184">
        <v>2</v>
      </c>
      <c r="B93" s="749">
        <v>11546</v>
      </c>
      <c r="C93" s="750"/>
      <c r="D93" s="200">
        <v>162</v>
      </c>
      <c r="E93" s="66">
        <v>124</v>
      </c>
      <c r="F93" s="66">
        <v>38</v>
      </c>
      <c r="G93" s="4"/>
      <c r="H93" s="4"/>
    </row>
    <row r="94" spans="1:14" customFormat="1" ht="14.15" customHeight="1" x14ac:dyDescent="0.2">
      <c r="A94" s="184">
        <v>3</v>
      </c>
      <c r="B94" s="749">
        <v>11601</v>
      </c>
      <c r="C94" s="750"/>
      <c r="D94" s="200">
        <v>161</v>
      </c>
      <c r="E94" s="66">
        <v>125</v>
      </c>
      <c r="F94" s="66">
        <v>36</v>
      </c>
      <c r="G94" s="4"/>
      <c r="H94" s="4"/>
    </row>
    <row r="95" spans="1:14" customFormat="1" ht="13.5" customHeight="1" x14ac:dyDescent="0.2">
      <c r="A95" s="184">
        <v>4</v>
      </c>
      <c r="B95" s="749">
        <v>10700</v>
      </c>
      <c r="C95" s="750"/>
      <c r="D95" s="200">
        <v>137</v>
      </c>
      <c r="E95" s="66">
        <v>105</v>
      </c>
      <c r="F95" s="66">
        <v>32</v>
      </c>
      <c r="G95" s="4"/>
      <c r="H95" s="4"/>
    </row>
    <row r="96" spans="1:14" customFormat="1" ht="13.5" customHeight="1" x14ac:dyDescent="0.2">
      <c r="A96" s="184">
        <v>5</v>
      </c>
      <c r="B96" s="488"/>
      <c r="C96" s="498">
        <v>9497</v>
      </c>
      <c r="D96" s="500">
        <v>120</v>
      </c>
      <c r="E96" s="66">
        <v>91</v>
      </c>
      <c r="F96" s="497">
        <v>29</v>
      </c>
      <c r="G96" s="4"/>
      <c r="H96" s="4"/>
    </row>
    <row r="97" spans="1:14" customFormat="1" ht="12" customHeight="1" x14ac:dyDescent="0.2">
      <c r="A97" s="7" t="s">
        <v>479</v>
      </c>
      <c r="B97" s="11"/>
      <c r="C97" s="11"/>
      <c r="D97" s="11"/>
      <c r="E97" s="4"/>
      <c r="F97" s="8"/>
      <c r="G97" s="8"/>
      <c r="H97" s="2" t="s">
        <v>4799</v>
      </c>
      <c r="I97" s="8"/>
      <c r="J97" s="2" t="s">
        <v>479</v>
      </c>
      <c r="K97" s="4"/>
      <c r="L97" s="4"/>
      <c r="M97" s="4"/>
      <c r="N97" s="4"/>
    </row>
    <row r="98" spans="1:14" customFormat="1" ht="12" customHeight="1" x14ac:dyDescent="0.2">
      <c r="F98" s="4"/>
      <c r="G98" s="4"/>
      <c r="K98" s="4"/>
      <c r="L98" s="4"/>
      <c r="M98" s="4"/>
      <c r="N98" s="4"/>
    </row>
    <row r="99" spans="1:14" x14ac:dyDescent="0.2">
      <c r="A99" s="7"/>
      <c r="B99" s="4"/>
      <c r="C99" s="4"/>
      <c r="D99" s="4"/>
      <c r="E99" s="4"/>
      <c r="F99" s="4"/>
      <c r="G99" s="4"/>
      <c r="H99" s="4"/>
      <c r="I99" s="4"/>
      <c r="K99" s="4"/>
      <c r="L99" s="4"/>
      <c r="M99" s="4"/>
      <c r="N99" s="4"/>
    </row>
    <row r="100" spans="1:14" x14ac:dyDescent="0.2">
      <c r="A100" s="4"/>
      <c r="B100" s="4"/>
      <c r="C100" s="4"/>
      <c r="D100" s="4"/>
      <c r="E100" s="4"/>
      <c r="F100" s="4"/>
      <c r="G100" s="4"/>
      <c r="H100" s="4"/>
      <c r="I100" s="4"/>
      <c r="K100" s="4"/>
      <c r="L100" s="4"/>
      <c r="M100" s="4"/>
      <c r="N100" s="4"/>
    </row>
    <row r="101" spans="1:14" x14ac:dyDescent="0.2">
      <c r="A101" s="4"/>
      <c r="B101" s="4"/>
      <c r="C101" s="4"/>
      <c r="D101" s="4"/>
      <c r="E101" s="4"/>
      <c r="F101" s="4"/>
      <c r="G101" s="4"/>
      <c r="H101" s="4"/>
      <c r="I101" s="4"/>
      <c r="J101" s="4"/>
      <c r="K101" s="4"/>
      <c r="L101" s="4"/>
      <c r="M101" s="4"/>
      <c r="N101" s="4"/>
    </row>
    <row r="102" spans="1:14" x14ac:dyDescent="0.2">
      <c r="A102" s="4"/>
      <c r="B102" s="4"/>
      <c r="C102" s="4"/>
      <c r="D102" s="4"/>
      <c r="E102" s="4"/>
      <c r="F102" s="4"/>
      <c r="G102" s="4"/>
      <c r="H102" s="4"/>
      <c r="I102" s="4"/>
      <c r="J102" s="4"/>
      <c r="K102" s="4"/>
      <c r="L102" s="4"/>
      <c r="M102" s="4"/>
      <c r="N102" s="4"/>
    </row>
    <row r="103" spans="1:14" x14ac:dyDescent="0.2">
      <c r="A103" s="4"/>
      <c r="B103" s="4"/>
      <c r="C103" s="4"/>
      <c r="D103" s="4"/>
      <c r="E103" s="4"/>
      <c r="F103" s="4"/>
      <c r="G103" s="4"/>
      <c r="H103" s="4"/>
      <c r="I103" s="4"/>
      <c r="J103" s="4"/>
      <c r="K103" s="4"/>
      <c r="L103" s="4"/>
      <c r="M103" s="4"/>
      <c r="N103" s="4"/>
    </row>
    <row r="104" spans="1:14" x14ac:dyDescent="0.2">
      <c r="A104" s="4"/>
      <c r="B104" s="4"/>
      <c r="C104" s="4"/>
      <c r="D104" s="4"/>
      <c r="E104" s="4"/>
      <c r="F104" s="4"/>
      <c r="G104" s="4"/>
      <c r="H104" s="4"/>
      <c r="I104" s="4"/>
      <c r="J104" s="4"/>
      <c r="K104" s="4"/>
      <c r="L104" s="4" t="s">
        <v>479</v>
      </c>
      <c r="M104" s="4"/>
      <c r="N104" s="4"/>
    </row>
  </sheetData>
  <mergeCells count="67">
    <mergeCell ref="D57:E57"/>
    <mergeCell ref="F57:G57"/>
    <mergeCell ref="B58:C58"/>
    <mergeCell ref="D58:E58"/>
    <mergeCell ref="F58:G58"/>
    <mergeCell ref="A90:A91"/>
    <mergeCell ref="B90:C91"/>
    <mergeCell ref="B54:C54"/>
    <mergeCell ref="D54:E54"/>
    <mergeCell ref="D80:E80"/>
    <mergeCell ref="D81:E81"/>
    <mergeCell ref="B81:C81"/>
    <mergeCell ref="B80:C80"/>
    <mergeCell ref="D82:E82"/>
    <mergeCell ref="D55:E55"/>
    <mergeCell ref="B56:C56"/>
    <mergeCell ref="D83:E83"/>
    <mergeCell ref="B82:C82"/>
    <mergeCell ref="B83:C83"/>
    <mergeCell ref="B84:C84"/>
    <mergeCell ref="D84:E84"/>
    <mergeCell ref="F52:G52"/>
    <mergeCell ref="F24:H24"/>
    <mergeCell ref="C35:H35"/>
    <mergeCell ref="I24:I25"/>
    <mergeCell ref="B43:F43"/>
    <mergeCell ref="D52:E52"/>
    <mergeCell ref="B52:C52"/>
    <mergeCell ref="B35:B36"/>
    <mergeCell ref="G43:G44"/>
    <mergeCell ref="H3:J3"/>
    <mergeCell ref="H14:I14"/>
    <mergeCell ref="J14:K14"/>
    <mergeCell ref="J24:J25"/>
    <mergeCell ref="H43:H44"/>
    <mergeCell ref="A43:A44"/>
    <mergeCell ref="D53:E53"/>
    <mergeCell ref="A3:A4"/>
    <mergeCell ref="B3:D3"/>
    <mergeCell ref="E3:G3"/>
    <mergeCell ref="F53:G53"/>
    <mergeCell ref="B53:C53"/>
    <mergeCell ref="A14:A15"/>
    <mergeCell ref="B14:C14"/>
    <mergeCell ref="D14:E14"/>
    <mergeCell ref="G14:G15"/>
    <mergeCell ref="A24:A25"/>
    <mergeCell ref="B24:B25"/>
    <mergeCell ref="A52:A53"/>
    <mergeCell ref="A35:A36"/>
    <mergeCell ref="C24:E24"/>
    <mergeCell ref="B95:C95"/>
    <mergeCell ref="D90:F90"/>
    <mergeCell ref="F82:G82"/>
    <mergeCell ref="F80:G80"/>
    <mergeCell ref="F54:G54"/>
    <mergeCell ref="F55:G55"/>
    <mergeCell ref="F81:G81"/>
    <mergeCell ref="F56:G56"/>
    <mergeCell ref="B94:C94"/>
    <mergeCell ref="B55:C55"/>
    <mergeCell ref="B93:C93"/>
    <mergeCell ref="B92:C92"/>
    <mergeCell ref="D56:E56"/>
    <mergeCell ref="F83:G83"/>
    <mergeCell ref="F84:G84"/>
    <mergeCell ref="B57:C57"/>
  </mergeCells>
  <phoneticPr fontId="2"/>
  <pageMargins left="0.78740157480314965" right="0.39370078740157483" top="0.98425196850393704" bottom="0.98425196850393704" header="0.51181102362204722" footer="0.51181102362204722"/>
  <pageSetup paperSize="9" scale="96" orientation="portrait" r:id="rId1"/>
  <headerFooter alignWithMargins="0"/>
  <rowBreaks count="1" manualBreakCount="1">
    <brk id="50"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theme="5" tint="0.39997558519241921"/>
  </sheetPr>
  <dimension ref="A1:Q126"/>
  <sheetViews>
    <sheetView view="pageBreakPreview" zoomScaleNormal="100" zoomScaleSheetLayoutView="100" workbookViewId="0">
      <selection activeCell="H9" sqref="H9"/>
    </sheetView>
  </sheetViews>
  <sheetFormatPr defaultColWidth="9" defaultRowHeight="12" x14ac:dyDescent="0.2"/>
  <cols>
    <col min="1" max="1" width="7.6328125" style="1" customWidth="1"/>
    <col min="2" max="2" width="9.90625" style="1" customWidth="1"/>
    <col min="3" max="13" width="7.6328125" style="1" customWidth="1"/>
    <col min="14" max="17" width="8.36328125" style="1" customWidth="1"/>
    <col min="18" max="16384" width="9" style="1"/>
  </cols>
  <sheetData>
    <row r="1" spans="1:16" ht="14.15" customHeight="1" x14ac:dyDescent="0.2">
      <c r="A1" s="6" t="s">
        <v>1914</v>
      </c>
      <c r="B1" s="4"/>
      <c r="C1" s="4"/>
      <c r="D1" s="4"/>
      <c r="E1" s="4"/>
      <c r="F1" s="4"/>
      <c r="G1" s="4"/>
      <c r="H1" s="4"/>
      <c r="I1" s="4"/>
      <c r="J1" s="4"/>
      <c r="K1" s="4"/>
      <c r="L1" s="4"/>
      <c r="M1" s="4"/>
      <c r="N1" s="4"/>
      <c r="O1" s="4"/>
      <c r="P1" s="4"/>
    </row>
    <row r="2" spans="1:16" ht="14.15" customHeight="1" x14ac:dyDescent="0.2">
      <c r="A2" s="6" t="s">
        <v>1703</v>
      </c>
      <c r="B2" s="4"/>
      <c r="C2" s="4"/>
      <c r="D2" s="4"/>
      <c r="E2" s="2" t="s">
        <v>4226</v>
      </c>
      <c r="F2" s="4"/>
      <c r="G2" s="4"/>
      <c r="H2" s="4"/>
      <c r="I2" s="4"/>
      <c r="J2" s="4"/>
      <c r="K2" s="4"/>
      <c r="L2" s="4"/>
      <c r="M2" s="4"/>
    </row>
    <row r="3" spans="1:16" ht="12" customHeight="1" x14ac:dyDescent="0.2">
      <c r="A3" s="640" t="s">
        <v>2858</v>
      </c>
      <c r="B3" s="640"/>
      <c r="C3" s="640" t="s">
        <v>1242</v>
      </c>
      <c r="D3" s="640"/>
      <c r="E3" s="4"/>
      <c r="F3" s="4"/>
      <c r="G3" s="4"/>
      <c r="H3" s="4"/>
      <c r="I3" s="4"/>
      <c r="J3" s="4"/>
      <c r="K3" s="4"/>
      <c r="L3" s="4"/>
      <c r="M3" s="4"/>
      <c r="N3" s="4"/>
      <c r="O3" s="4"/>
    </row>
    <row r="4" spans="1:16" ht="12" customHeight="1" x14ac:dyDescent="0.2">
      <c r="A4" s="640"/>
      <c r="B4" s="640"/>
      <c r="C4" s="640" t="s">
        <v>1704</v>
      </c>
      <c r="D4" s="640"/>
      <c r="E4" s="4"/>
      <c r="F4" s="4"/>
      <c r="G4" s="4"/>
      <c r="H4" s="4"/>
      <c r="I4" s="4"/>
      <c r="J4" s="4"/>
      <c r="K4" s="4"/>
      <c r="L4" s="4"/>
      <c r="M4" s="4"/>
      <c r="N4" s="4"/>
      <c r="O4" s="4"/>
    </row>
    <row r="5" spans="1:16" ht="12" customHeight="1" x14ac:dyDescent="0.2">
      <c r="A5" s="635">
        <v>26</v>
      </c>
      <c r="B5" s="637"/>
      <c r="C5" s="834">
        <v>97.5</v>
      </c>
      <c r="D5" s="821"/>
      <c r="F5"/>
      <c r="I5" s="4"/>
      <c r="J5" s="4"/>
      <c r="K5" s="4"/>
      <c r="L5" s="4"/>
      <c r="M5" s="4"/>
      <c r="N5" s="4"/>
      <c r="O5" s="4"/>
      <c r="P5" s="4"/>
    </row>
    <row r="6" spans="1:16" ht="12" customHeight="1" x14ac:dyDescent="0.2">
      <c r="A6" s="635">
        <v>27</v>
      </c>
      <c r="B6" s="637"/>
      <c r="C6" s="834">
        <v>98.2</v>
      </c>
      <c r="D6" s="821"/>
      <c r="F6"/>
      <c r="I6" s="4"/>
      <c r="J6" s="4"/>
      <c r="K6" s="4"/>
      <c r="L6" s="4"/>
      <c r="M6" s="4"/>
      <c r="N6" s="4"/>
      <c r="O6" s="4"/>
      <c r="P6" s="4"/>
    </row>
    <row r="7" spans="1:16" ht="12" customHeight="1" x14ac:dyDescent="0.2">
      <c r="A7" s="635">
        <v>28</v>
      </c>
      <c r="B7" s="637"/>
      <c r="C7" s="834">
        <v>98.1</v>
      </c>
      <c r="D7" s="821"/>
      <c r="E7" s="4"/>
      <c r="F7"/>
      <c r="G7" s="4"/>
      <c r="H7" s="4"/>
      <c r="I7" s="4"/>
      <c r="J7" s="4"/>
      <c r="K7" s="4"/>
      <c r="L7" s="4"/>
      <c r="M7" s="4"/>
      <c r="N7" s="4"/>
      <c r="O7" s="4"/>
      <c r="P7" s="4"/>
    </row>
    <row r="8" spans="1:16" ht="12" customHeight="1" x14ac:dyDescent="0.2">
      <c r="A8" s="635">
        <v>29</v>
      </c>
      <c r="B8" s="637"/>
      <c r="C8" s="834">
        <v>98.6</v>
      </c>
      <c r="D8" s="821"/>
      <c r="E8" s="4"/>
      <c r="F8"/>
      <c r="G8" s="4"/>
      <c r="H8" s="4"/>
      <c r="I8" s="4"/>
      <c r="J8" s="4"/>
      <c r="K8" s="4"/>
      <c r="L8" s="4"/>
      <c r="M8" s="4"/>
      <c r="N8" s="4"/>
      <c r="O8" s="4"/>
      <c r="P8" s="4"/>
    </row>
    <row r="9" spans="1:16" ht="12" customHeight="1" x14ac:dyDescent="0.2">
      <c r="A9" s="635">
        <v>30</v>
      </c>
      <c r="B9" s="637"/>
      <c r="C9" s="834">
        <v>99.5</v>
      </c>
      <c r="D9" s="821"/>
      <c r="E9" s="4"/>
      <c r="F9"/>
      <c r="G9" s="4"/>
      <c r="H9" s="4"/>
      <c r="I9" s="4"/>
      <c r="J9" s="4"/>
      <c r="K9" s="4"/>
      <c r="L9" s="4"/>
      <c r="M9" s="4"/>
      <c r="N9" s="4"/>
      <c r="O9" s="4"/>
      <c r="P9" s="4"/>
    </row>
    <row r="10" spans="1:16" ht="12" customHeight="1" x14ac:dyDescent="0.2">
      <c r="A10" s="635" t="s">
        <v>4385</v>
      </c>
      <c r="B10" s="637"/>
      <c r="C10" s="834">
        <v>100</v>
      </c>
      <c r="D10" s="821"/>
      <c r="E10" s="4"/>
      <c r="F10"/>
      <c r="G10" s="4"/>
      <c r="H10" s="4"/>
      <c r="I10" s="4"/>
      <c r="J10" s="4"/>
      <c r="K10" s="4"/>
      <c r="L10" s="4"/>
      <c r="M10" s="4"/>
      <c r="N10" s="4"/>
      <c r="O10" s="4"/>
      <c r="P10" s="4"/>
    </row>
    <row r="11" spans="1:16" ht="12" customHeight="1" x14ac:dyDescent="0.2">
      <c r="A11" s="635">
        <v>2</v>
      </c>
      <c r="B11" s="637"/>
      <c r="C11" s="834">
        <v>100</v>
      </c>
      <c r="D11" s="821"/>
      <c r="E11" s="4"/>
      <c r="F11" s="4"/>
      <c r="G11" s="4"/>
      <c r="H11" s="4"/>
      <c r="I11" s="4"/>
      <c r="J11" s="4"/>
      <c r="K11" s="4"/>
      <c r="L11" s="4"/>
      <c r="M11" s="4"/>
      <c r="N11" s="4"/>
      <c r="O11" s="4"/>
    </row>
    <row r="12" spans="1:16" ht="12" customHeight="1" x14ac:dyDescent="0.2">
      <c r="A12" s="831">
        <v>3</v>
      </c>
      <c r="B12" s="832"/>
      <c r="C12" s="834">
        <v>99.8</v>
      </c>
      <c r="D12" s="821"/>
      <c r="E12" s="4"/>
      <c r="F12" s="4"/>
      <c r="G12" s="4"/>
      <c r="H12" s="4"/>
      <c r="I12" s="4"/>
      <c r="J12" s="4"/>
      <c r="K12" s="4"/>
      <c r="L12" s="4"/>
      <c r="M12" s="4"/>
      <c r="N12" s="4"/>
      <c r="O12" s="4"/>
    </row>
    <row r="13" spans="1:16" ht="12" customHeight="1" x14ac:dyDescent="0.2">
      <c r="A13" s="635">
        <v>4</v>
      </c>
      <c r="B13" s="637"/>
      <c r="C13" s="834">
        <v>102.3</v>
      </c>
      <c r="D13" s="821"/>
      <c r="E13" s="4"/>
      <c r="F13" s="4"/>
      <c r="G13" s="4"/>
      <c r="H13" s="4"/>
      <c r="I13" s="4"/>
      <c r="J13" s="4"/>
      <c r="K13" s="4"/>
      <c r="L13" s="4"/>
      <c r="M13" s="4"/>
      <c r="N13" s="4"/>
      <c r="O13" s="4"/>
    </row>
    <row r="14" spans="1:16" ht="12" customHeight="1" x14ac:dyDescent="0.2">
      <c r="A14" s="635">
        <v>5</v>
      </c>
      <c r="B14" s="637"/>
      <c r="C14" s="834">
        <v>105.6</v>
      </c>
      <c r="D14" s="821"/>
      <c r="E14" s="4"/>
      <c r="F14" s="4"/>
      <c r="G14" s="4"/>
      <c r="H14" s="4"/>
      <c r="I14" s="4"/>
      <c r="J14" s="4"/>
      <c r="K14" s="4"/>
      <c r="L14" s="4"/>
      <c r="M14" s="4"/>
      <c r="N14" s="4"/>
      <c r="O14" s="4"/>
    </row>
    <row r="15" spans="1:16" ht="12" customHeight="1" x14ac:dyDescent="0.2">
      <c r="A15" s="4"/>
      <c r="B15" s="4"/>
      <c r="C15" s="4"/>
      <c r="F15" s="2" t="s">
        <v>4227</v>
      </c>
      <c r="G15" s="4"/>
      <c r="H15" s="4"/>
      <c r="I15" s="4"/>
      <c r="J15" s="4"/>
      <c r="K15" s="4"/>
      <c r="L15" s="4"/>
      <c r="M15" s="4"/>
      <c r="N15" s="4"/>
    </row>
    <row r="16" spans="1:16" ht="12" customHeight="1" x14ac:dyDescent="0.2">
      <c r="A16" s="4"/>
      <c r="B16" s="4"/>
      <c r="C16" s="4"/>
      <c r="D16" s="4"/>
      <c r="E16" s="4"/>
      <c r="F16" s="4"/>
      <c r="G16" s="4"/>
      <c r="H16" s="4"/>
      <c r="I16" s="4"/>
      <c r="J16" s="4"/>
      <c r="K16" s="4"/>
      <c r="L16" s="4"/>
      <c r="M16" s="4"/>
      <c r="N16" s="4"/>
      <c r="O16" s="4"/>
      <c r="P16" s="4"/>
    </row>
    <row r="17" spans="1:17" ht="14.15" customHeight="1" x14ac:dyDescent="0.2">
      <c r="A17" s="6" t="s">
        <v>855</v>
      </c>
      <c r="B17" s="4"/>
      <c r="C17" s="755" t="s">
        <v>1962</v>
      </c>
      <c r="D17" s="755"/>
      <c r="E17" s="4"/>
      <c r="F17" s="4"/>
      <c r="G17" s="4"/>
      <c r="H17" s="4"/>
      <c r="I17" s="4"/>
      <c r="J17" s="4"/>
      <c r="K17" s="4"/>
      <c r="L17" s="4"/>
      <c r="M17" s="4"/>
      <c r="N17" s="4"/>
      <c r="O17" s="4"/>
      <c r="P17" s="4"/>
    </row>
    <row r="18" spans="1:17" ht="12" customHeight="1" x14ac:dyDescent="0.2">
      <c r="A18" s="634" t="s">
        <v>1831</v>
      </c>
      <c r="B18" s="634"/>
      <c r="C18" s="634" t="s">
        <v>856</v>
      </c>
      <c r="D18" s="634"/>
      <c r="F18" s="4"/>
      <c r="I18" s="4"/>
      <c r="J18" s="4"/>
      <c r="K18" s="4"/>
      <c r="L18" s="4"/>
      <c r="M18" s="4"/>
      <c r="N18" s="4"/>
      <c r="O18" s="4"/>
      <c r="P18" s="4"/>
    </row>
    <row r="19" spans="1:17" ht="12" customHeight="1" x14ac:dyDescent="0.2">
      <c r="A19" s="831" t="s">
        <v>4006</v>
      </c>
      <c r="B19" s="832"/>
      <c r="C19" s="835">
        <v>94646</v>
      </c>
      <c r="D19" s="836"/>
      <c r="E19" s="4"/>
      <c r="F19" s="4"/>
      <c r="G19" s="4"/>
      <c r="H19" s="4"/>
      <c r="I19" s="4"/>
      <c r="J19" s="4"/>
      <c r="K19" s="4"/>
      <c r="L19" s="4"/>
      <c r="M19" s="4"/>
      <c r="N19" s="4"/>
      <c r="O19" s="4"/>
      <c r="P19" s="4"/>
    </row>
    <row r="20" spans="1:17" ht="12" customHeight="1" x14ac:dyDescent="0.2">
      <c r="A20" s="831">
        <v>2</v>
      </c>
      <c r="B20" s="832"/>
      <c r="C20" s="835">
        <v>87098</v>
      </c>
      <c r="D20" s="836"/>
      <c r="E20" s="4"/>
      <c r="F20" s="4"/>
      <c r="G20" s="4"/>
      <c r="H20" s="4"/>
      <c r="I20" s="4"/>
      <c r="J20" s="4"/>
      <c r="K20" s="4"/>
      <c r="L20" s="4"/>
      <c r="M20" s="4"/>
      <c r="N20" s="4"/>
      <c r="O20" s="4"/>
      <c r="P20" s="4"/>
    </row>
    <row r="21" spans="1:17" ht="12" customHeight="1" x14ac:dyDescent="0.2">
      <c r="A21" s="635">
        <v>3</v>
      </c>
      <c r="B21" s="637"/>
      <c r="C21" s="768">
        <v>84880</v>
      </c>
      <c r="D21" s="769"/>
      <c r="F21" s="4"/>
      <c r="I21" s="4"/>
      <c r="J21" s="4"/>
      <c r="K21" s="4"/>
      <c r="L21" s="4"/>
      <c r="M21" s="4"/>
      <c r="N21" s="4"/>
      <c r="O21" s="4"/>
      <c r="P21" s="4"/>
    </row>
    <row r="22" spans="1:17" ht="12" customHeight="1" x14ac:dyDescent="0.2">
      <c r="A22" s="635">
        <v>4</v>
      </c>
      <c r="B22" s="637"/>
      <c r="C22" s="768">
        <v>85804</v>
      </c>
      <c r="D22" s="769"/>
      <c r="F22" s="4"/>
      <c r="I22" s="4"/>
      <c r="J22" s="4"/>
      <c r="K22" s="4"/>
      <c r="L22" s="4"/>
      <c r="M22" s="4"/>
      <c r="N22" s="4"/>
      <c r="O22" s="4"/>
      <c r="P22" s="4"/>
    </row>
    <row r="23" spans="1:17" ht="12" customHeight="1" x14ac:dyDescent="0.2">
      <c r="A23" s="635">
        <v>5</v>
      </c>
      <c r="B23" s="637"/>
      <c r="C23" s="768">
        <v>84614</v>
      </c>
      <c r="D23" s="769"/>
      <c r="F23" s="4"/>
      <c r="I23" s="4"/>
      <c r="J23" s="4"/>
      <c r="K23" s="4"/>
      <c r="L23" s="4"/>
      <c r="M23" s="4"/>
      <c r="N23" s="4"/>
      <c r="O23" s="4"/>
      <c r="P23" s="4"/>
    </row>
    <row r="24" spans="1:17" ht="12" customHeight="1" x14ac:dyDescent="0.2">
      <c r="A24" s="7" t="s">
        <v>1884</v>
      </c>
      <c r="B24" s="48"/>
      <c r="C24" s="48"/>
      <c r="D24" s="2" t="s">
        <v>857</v>
      </c>
      <c r="E24" s="4"/>
      <c r="F24" s="4"/>
      <c r="G24" s="4"/>
      <c r="H24" s="4"/>
      <c r="I24" s="4"/>
      <c r="J24" s="4"/>
      <c r="K24" s="4"/>
      <c r="L24" s="4"/>
      <c r="M24" s="4"/>
      <c r="N24" s="4"/>
      <c r="O24" s="4"/>
      <c r="P24" s="4"/>
    </row>
    <row r="25" spans="1:17" ht="12" customHeight="1" x14ac:dyDescent="0.2">
      <c r="A25" s="9"/>
      <c r="B25" s="48"/>
      <c r="C25" s="48"/>
      <c r="D25" s="4"/>
      <c r="E25" s="4"/>
      <c r="F25" s="4"/>
      <c r="G25" s="4"/>
      <c r="H25" s="4"/>
      <c r="I25" s="4"/>
      <c r="J25" s="4"/>
      <c r="K25" s="4"/>
      <c r="L25" s="4"/>
      <c r="M25" s="4"/>
      <c r="N25" s="4"/>
      <c r="O25" s="4"/>
      <c r="P25" s="4"/>
    </row>
    <row r="26" spans="1:17" ht="14.15" customHeight="1" x14ac:dyDescent="0.2">
      <c r="A26" s="6" t="s">
        <v>486</v>
      </c>
      <c r="B26" s="4"/>
      <c r="C26" s="4"/>
      <c r="D26" s="4"/>
      <c r="E26" s="4"/>
      <c r="F26" s="4"/>
      <c r="G26" s="4"/>
      <c r="H26" s="4"/>
      <c r="I26" s="4"/>
      <c r="J26" s="4"/>
      <c r="K26" s="4"/>
      <c r="L26" s="4"/>
      <c r="M26" s="4"/>
      <c r="N26" s="4"/>
      <c r="O26" s="4"/>
      <c r="P26" s="4"/>
    </row>
    <row r="27" spans="1:17" ht="12" customHeight="1" x14ac:dyDescent="0.2">
      <c r="A27" s="184" t="s">
        <v>1831</v>
      </c>
      <c r="B27" s="626" t="s">
        <v>1705</v>
      </c>
      <c r="C27" s="627"/>
      <c r="D27" s="626" t="s">
        <v>1706</v>
      </c>
      <c r="E27" s="627"/>
      <c r="F27" s="4"/>
      <c r="G27" s="4"/>
      <c r="H27" s="4"/>
      <c r="I27" s="4"/>
      <c r="J27" s="4"/>
      <c r="K27" s="4"/>
      <c r="L27" s="4"/>
      <c r="M27" s="4"/>
      <c r="N27" s="4"/>
      <c r="O27" s="4"/>
      <c r="P27" s="4"/>
      <c r="Q27" s="4"/>
    </row>
    <row r="28" spans="1:17" ht="12" customHeight="1" x14ac:dyDescent="0.2">
      <c r="A28" s="184" t="s">
        <v>4006</v>
      </c>
      <c r="B28" s="749">
        <v>31117</v>
      </c>
      <c r="C28" s="750"/>
      <c r="D28" s="749">
        <v>13731</v>
      </c>
      <c r="E28" s="750"/>
      <c r="F28" s="4"/>
      <c r="G28" s="4"/>
      <c r="H28" s="4"/>
      <c r="I28" s="4"/>
      <c r="J28" s="4"/>
      <c r="K28" s="4"/>
      <c r="L28" s="4"/>
      <c r="M28" s="4"/>
      <c r="N28" s="4"/>
      <c r="O28" s="4"/>
      <c r="P28" s="4"/>
      <c r="Q28" s="4"/>
    </row>
    <row r="29" spans="1:17" ht="12" customHeight="1" x14ac:dyDescent="0.2">
      <c r="A29" s="184">
        <v>2</v>
      </c>
      <c r="B29" s="749">
        <v>30720</v>
      </c>
      <c r="C29" s="750"/>
      <c r="D29" s="749">
        <v>13700</v>
      </c>
      <c r="E29" s="750"/>
      <c r="F29" s="4"/>
      <c r="G29" s="4"/>
      <c r="H29" s="4"/>
      <c r="I29" s="4"/>
      <c r="J29" s="4"/>
      <c r="K29" s="4"/>
      <c r="L29" s="4"/>
      <c r="M29" s="4"/>
      <c r="N29" s="4"/>
      <c r="O29" s="4"/>
      <c r="P29" s="4"/>
      <c r="Q29" s="4"/>
    </row>
    <row r="30" spans="1:17" ht="12" customHeight="1" x14ac:dyDescent="0.2">
      <c r="A30" s="184">
        <v>3</v>
      </c>
      <c r="B30" s="749">
        <v>30166</v>
      </c>
      <c r="C30" s="750"/>
      <c r="D30" s="749">
        <v>13708</v>
      </c>
      <c r="E30" s="750"/>
      <c r="F30" s="4"/>
      <c r="G30" s="4"/>
      <c r="H30" s="4"/>
      <c r="I30" s="4"/>
      <c r="J30" s="4"/>
      <c r="K30" s="4"/>
      <c r="L30" s="4"/>
      <c r="M30" s="4"/>
      <c r="N30" s="4"/>
      <c r="O30" s="4"/>
      <c r="P30" s="4"/>
      <c r="Q30" s="4"/>
    </row>
    <row r="31" spans="1:17" ht="12" customHeight="1" x14ac:dyDescent="0.2">
      <c r="A31" s="184">
        <v>4</v>
      </c>
      <c r="B31" s="749">
        <v>29992</v>
      </c>
      <c r="C31" s="750"/>
      <c r="D31" s="749">
        <v>13678</v>
      </c>
      <c r="E31" s="750"/>
      <c r="F31" s="4"/>
      <c r="G31" s="4"/>
      <c r="H31" s="4"/>
      <c r="I31" s="4"/>
      <c r="J31" s="4"/>
      <c r="K31" s="4"/>
      <c r="L31" s="4"/>
      <c r="M31" s="4"/>
      <c r="N31" s="4"/>
      <c r="O31" s="4"/>
      <c r="P31" s="4"/>
      <c r="Q31" s="4"/>
    </row>
    <row r="32" spans="1:17" ht="12" customHeight="1" x14ac:dyDescent="0.2">
      <c r="A32" s="184">
        <v>5</v>
      </c>
      <c r="B32" s="749">
        <v>29749</v>
      </c>
      <c r="C32" s="750"/>
      <c r="D32" s="749">
        <v>13673</v>
      </c>
      <c r="E32" s="750"/>
      <c r="F32" s="4"/>
      <c r="G32" s="4"/>
      <c r="H32" s="4"/>
      <c r="I32" s="4"/>
      <c r="J32" s="4"/>
      <c r="K32" s="4"/>
      <c r="L32" s="4"/>
      <c r="M32" s="4"/>
      <c r="N32" s="4"/>
      <c r="O32" s="4"/>
      <c r="P32" s="4"/>
      <c r="Q32" s="4"/>
    </row>
    <row r="33" spans="1:16" ht="12" customHeight="1" x14ac:dyDescent="0.2">
      <c r="A33" s="4"/>
      <c r="B33" s="4"/>
      <c r="C33" s="2"/>
      <c r="D33" s="4"/>
      <c r="E33" s="2" t="s">
        <v>3400</v>
      </c>
      <c r="G33" s="4"/>
      <c r="H33" s="4"/>
      <c r="I33" s="4"/>
      <c r="J33" s="4"/>
      <c r="K33" s="4"/>
      <c r="L33" s="4"/>
      <c r="M33" s="4"/>
      <c r="N33" s="4"/>
      <c r="O33" s="4"/>
      <c r="P33" s="4"/>
    </row>
    <row r="34" spans="1:16" ht="12" customHeight="1" x14ac:dyDescent="0.2">
      <c r="A34" s="4"/>
      <c r="B34" s="4"/>
      <c r="C34" s="4"/>
      <c r="D34" s="4"/>
      <c r="E34" s="4"/>
      <c r="F34" s="4"/>
      <c r="G34" s="4"/>
      <c r="H34" s="4"/>
      <c r="I34" s="4"/>
      <c r="J34" s="4"/>
      <c r="K34" s="4"/>
      <c r="L34" s="4"/>
      <c r="M34" s="4"/>
      <c r="N34" s="4"/>
      <c r="O34" s="4"/>
      <c r="P34" s="4"/>
    </row>
    <row r="35" spans="1:16" ht="14.15" customHeight="1" x14ac:dyDescent="0.2">
      <c r="A35" s="6" t="s">
        <v>1870</v>
      </c>
      <c r="B35" s="4"/>
      <c r="C35" s="4"/>
      <c r="D35" s="4"/>
      <c r="E35" s="4"/>
      <c r="F35" s="4"/>
      <c r="G35" s="4"/>
      <c r="H35" s="2" t="s">
        <v>1243</v>
      </c>
      <c r="I35" s="4"/>
      <c r="J35" s="4"/>
      <c r="K35" s="4"/>
      <c r="L35" s="4"/>
      <c r="M35" s="4"/>
      <c r="N35" s="4"/>
      <c r="O35" s="4"/>
      <c r="P35" s="4"/>
    </row>
    <row r="36" spans="1:16" ht="12" customHeight="1" x14ac:dyDescent="0.2">
      <c r="A36" s="184" t="s">
        <v>1707</v>
      </c>
      <c r="B36" s="184" t="s">
        <v>1705</v>
      </c>
      <c r="C36" s="184" t="s">
        <v>1201</v>
      </c>
      <c r="D36" s="184" t="s">
        <v>1202</v>
      </c>
      <c r="E36" s="184" t="s">
        <v>422</v>
      </c>
      <c r="F36" s="184" t="s">
        <v>315</v>
      </c>
      <c r="G36" s="192" t="s">
        <v>316</v>
      </c>
      <c r="H36" s="192" t="s">
        <v>317</v>
      </c>
      <c r="I36" s="4"/>
      <c r="J36" s="4"/>
      <c r="K36" s="4"/>
      <c r="L36" s="4"/>
      <c r="M36" s="4"/>
      <c r="N36" s="4"/>
      <c r="O36" s="4"/>
      <c r="P36" s="4"/>
    </row>
    <row r="37" spans="1:16" ht="12" customHeight="1" x14ac:dyDescent="0.2">
      <c r="A37" s="192" t="s">
        <v>4006</v>
      </c>
      <c r="B37" s="75">
        <v>3858</v>
      </c>
      <c r="C37" s="74">
        <v>1021</v>
      </c>
      <c r="D37" s="74">
        <v>864</v>
      </c>
      <c r="E37" s="74">
        <v>576</v>
      </c>
      <c r="F37" s="74">
        <v>637</v>
      </c>
      <c r="G37" s="74">
        <v>472</v>
      </c>
      <c r="H37" s="74">
        <v>288</v>
      </c>
      <c r="I37" s="4"/>
      <c r="J37" s="4"/>
      <c r="K37" s="4"/>
      <c r="L37" s="4"/>
      <c r="M37" s="4"/>
      <c r="N37" s="4"/>
      <c r="O37" s="4"/>
      <c r="P37" s="4"/>
    </row>
    <row r="38" spans="1:16" ht="12" customHeight="1" x14ac:dyDescent="0.2">
      <c r="A38" s="192">
        <v>2</v>
      </c>
      <c r="B38" s="75">
        <v>1965</v>
      </c>
      <c r="C38" s="74">
        <v>478</v>
      </c>
      <c r="D38" s="74">
        <v>463</v>
      </c>
      <c r="E38" s="74">
        <v>267</v>
      </c>
      <c r="F38" s="74">
        <v>380</v>
      </c>
      <c r="G38" s="74">
        <v>240</v>
      </c>
      <c r="H38" s="74">
        <v>137</v>
      </c>
      <c r="I38" s="4"/>
      <c r="J38" s="4"/>
      <c r="K38" s="4"/>
      <c r="L38" s="4"/>
      <c r="M38" s="4"/>
      <c r="N38" s="4"/>
      <c r="O38" s="4"/>
      <c r="P38" s="4"/>
    </row>
    <row r="39" spans="1:16" ht="12" customHeight="1" x14ac:dyDescent="0.2">
      <c r="A39" s="192">
        <v>3</v>
      </c>
      <c r="B39" s="75">
        <v>2137</v>
      </c>
      <c r="C39" s="74">
        <v>509</v>
      </c>
      <c r="D39" s="74">
        <v>515</v>
      </c>
      <c r="E39" s="74">
        <v>236</v>
      </c>
      <c r="F39" s="74">
        <v>456</v>
      </c>
      <c r="G39" s="74">
        <v>236</v>
      </c>
      <c r="H39" s="74">
        <v>185</v>
      </c>
      <c r="I39" s="4"/>
      <c r="J39" s="4"/>
      <c r="K39" s="4"/>
      <c r="L39" s="4"/>
      <c r="M39" s="4"/>
      <c r="N39" s="4"/>
      <c r="O39" s="4"/>
      <c r="P39" s="4"/>
    </row>
    <row r="40" spans="1:16" ht="12" customHeight="1" x14ac:dyDescent="0.2">
      <c r="A40" s="192">
        <v>4</v>
      </c>
      <c r="B40" s="75">
        <v>3078</v>
      </c>
      <c r="C40" s="74">
        <v>802</v>
      </c>
      <c r="D40" s="74">
        <v>758</v>
      </c>
      <c r="E40" s="74">
        <v>437</v>
      </c>
      <c r="F40" s="74">
        <v>495</v>
      </c>
      <c r="G40" s="74">
        <v>365</v>
      </c>
      <c r="H40" s="74">
        <v>221</v>
      </c>
      <c r="I40" s="4"/>
      <c r="J40" s="4"/>
      <c r="K40" s="4"/>
      <c r="L40" s="4"/>
      <c r="M40" s="4"/>
      <c r="N40" s="4"/>
      <c r="O40" s="4"/>
      <c r="P40" s="4"/>
    </row>
    <row r="41" spans="1:16" ht="12" customHeight="1" x14ac:dyDescent="0.2">
      <c r="A41" s="192">
        <v>5</v>
      </c>
      <c r="B41" s="75">
        <v>3093</v>
      </c>
      <c r="C41" s="74">
        <v>817</v>
      </c>
      <c r="D41" s="74">
        <v>814</v>
      </c>
      <c r="E41" s="74">
        <v>434</v>
      </c>
      <c r="F41" s="74">
        <v>438</v>
      </c>
      <c r="G41" s="74">
        <v>369</v>
      </c>
      <c r="H41" s="74">
        <v>221</v>
      </c>
      <c r="I41" s="4"/>
      <c r="J41" s="4"/>
      <c r="K41" s="4"/>
      <c r="L41" s="4"/>
      <c r="M41" s="4"/>
      <c r="N41" s="4"/>
      <c r="O41" s="4"/>
      <c r="P41" s="4"/>
    </row>
    <row r="42" spans="1:16" ht="12" customHeight="1" x14ac:dyDescent="0.2">
      <c r="A42" s="7"/>
      <c r="B42" s="4"/>
      <c r="C42" s="4"/>
      <c r="D42" s="4"/>
      <c r="E42" s="4"/>
      <c r="G42" s="4"/>
      <c r="H42" s="2" t="s">
        <v>4419</v>
      </c>
      <c r="I42" s="4"/>
      <c r="J42" s="4"/>
      <c r="K42" s="4"/>
      <c r="L42" s="4"/>
      <c r="M42" s="4"/>
      <c r="N42" s="4"/>
      <c r="O42" s="4"/>
      <c r="P42" s="4"/>
    </row>
    <row r="43" spans="1:16" ht="12" customHeight="1" x14ac:dyDescent="0.2">
      <c r="A43" s="4"/>
      <c r="B43" s="4"/>
      <c r="C43" s="4"/>
      <c r="D43" s="4"/>
      <c r="E43" s="4"/>
      <c r="G43" s="4"/>
      <c r="H43" s="2"/>
      <c r="I43" s="4"/>
      <c r="J43" s="4"/>
      <c r="K43" s="4"/>
      <c r="L43" s="4"/>
      <c r="M43" s="4"/>
      <c r="N43" s="4"/>
      <c r="O43" s="4"/>
      <c r="P43" s="4"/>
    </row>
    <row r="44" spans="1:16" ht="14.15" customHeight="1" x14ac:dyDescent="0.2">
      <c r="A44" s="6" t="s">
        <v>2924</v>
      </c>
      <c r="B44" s="4"/>
      <c r="C44" s="4"/>
      <c r="D44" s="4"/>
      <c r="E44" s="4"/>
      <c r="F44" s="4"/>
      <c r="G44" s="4"/>
      <c r="H44" s="4"/>
      <c r="I44" s="4"/>
      <c r="J44" s="4"/>
      <c r="K44" s="4"/>
      <c r="L44" s="2" t="s">
        <v>1143</v>
      </c>
      <c r="M44" s="4"/>
    </row>
    <row r="45" spans="1:16" ht="12" customHeight="1" x14ac:dyDescent="0.2">
      <c r="A45" s="192" t="s">
        <v>1831</v>
      </c>
      <c r="B45" s="99" t="s">
        <v>1746</v>
      </c>
      <c r="C45" s="99" t="s">
        <v>1196</v>
      </c>
      <c r="D45" s="99" t="s">
        <v>1197</v>
      </c>
      <c r="E45" s="99" t="s">
        <v>1198</v>
      </c>
      <c r="F45" s="99" t="s">
        <v>1199</v>
      </c>
      <c r="G45" s="99" t="s">
        <v>1200</v>
      </c>
      <c r="H45" s="99" t="s">
        <v>535</v>
      </c>
      <c r="I45" s="99" t="s">
        <v>1294</v>
      </c>
      <c r="J45" s="99" t="s">
        <v>1295</v>
      </c>
      <c r="K45" s="99" t="s">
        <v>1641</v>
      </c>
      <c r="L45" s="99" t="s">
        <v>1642</v>
      </c>
    </row>
    <row r="46" spans="1:16" ht="12" customHeight="1" x14ac:dyDescent="0.2">
      <c r="A46" s="192" t="s">
        <v>4006</v>
      </c>
      <c r="B46" s="76">
        <v>385566</v>
      </c>
      <c r="C46" s="74">
        <v>9594</v>
      </c>
      <c r="D46" s="74">
        <v>11150</v>
      </c>
      <c r="E46" s="74">
        <v>31626</v>
      </c>
      <c r="F46" s="74">
        <v>40538</v>
      </c>
      <c r="G46" s="74">
        <v>27154</v>
      </c>
      <c r="H46" s="74">
        <v>24947</v>
      </c>
      <c r="I46" s="74">
        <v>11610</v>
      </c>
      <c r="J46" s="74">
        <v>27065</v>
      </c>
      <c r="K46" s="74">
        <v>5814</v>
      </c>
      <c r="L46" s="74">
        <v>130218</v>
      </c>
    </row>
    <row r="47" spans="1:16" ht="12" customHeight="1" x14ac:dyDescent="0.2">
      <c r="A47" s="192">
        <v>2</v>
      </c>
      <c r="B47" s="76">
        <v>393017</v>
      </c>
      <c r="C47" s="74">
        <v>9666</v>
      </c>
      <c r="D47" s="74">
        <v>11319</v>
      </c>
      <c r="E47" s="74">
        <v>32186</v>
      </c>
      <c r="F47" s="74">
        <v>41629</v>
      </c>
      <c r="G47" s="74">
        <v>27861</v>
      </c>
      <c r="H47" s="74">
        <v>25665</v>
      </c>
      <c r="I47" s="74">
        <v>11924</v>
      </c>
      <c r="J47" s="74">
        <v>27640</v>
      </c>
      <c r="K47" s="74">
        <v>5907</v>
      </c>
      <c r="L47" s="74">
        <v>132744</v>
      </c>
    </row>
    <row r="48" spans="1:16" ht="12" customHeight="1" x14ac:dyDescent="0.2">
      <c r="A48" s="192">
        <v>3</v>
      </c>
      <c r="B48" s="76">
        <v>398928</v>
      </c>
      <c r="C48" s="74">
        <v>9741</v>
      </c>
      <c r="D48" s="74">
        <v>11529</v>
      </c>
      <c r="E48" s="74">
        <v>32224</v>
      </c>
      <c r="F48" s="74">
        <v>42422</v>
      </c>
      <c r="G48" s="74">
        <v>28463</v>
      </c>
      <c r="H48" s="74">
        <v>26071</v>
      </c>
      <c r="I48" s="74">
        <v>12156</v>
      </c>
      <c r="J48" s="74">
        <v>28046</v>
      </c>
      <c r="K48" s="74">
        <v>5965</v>
      </c>
      <c r="L48" s="74">
        <v>134968</v>
      </c>
    </row>
    <row r="49" spans="1:16" ht="12" customHeight="1" x14ac:dyDescent="0.2">
      <c r="A49" s="192">
        <v>4</v>
      </c>
      <c r="B49" s="76">
        <v>403493</v>
      </c>
      <c r="C49" s="74">
        <v>9821</v>
      </c>
      <c r="D49" s="74">
        <v>11689</v>
      </c>
      <c r="E49" s="74">
        <v>32498</v>
      </c>
      <c r="F49" s="74">
        <v>42872</v>
      </c>
      <c r="G49" s="74">
        <v>28715</v>
      </c>
      <c r="H49" s="74">
        <v>26420</v>
      </c>
      <c r="I49" s="74">
        <v>12302</v>
      </c>
      <c r="J49" s="74">
        <v>28269</v>
      </c>
      <c r="K49" s="74">
        <v>6079</v>
      </c>
      <c r="L49" s="74">
        <v>136445</v>
      </c>
    </row>
    <row r="50" spans="1:16" ht="12" customHeight="1" x14ac:dyDescent="0.2">
      <c r="A50" s="192">
        <v>5</v>
      </c>
      <c r="B50" s="76">
        <v>397952</v>
      </c>
      <c r="C50" s="74">
        <v>9667</v>
      </c>
      <c r="D50" s="74">
        <v>11576</v>
      </c>
      <c r="E50" s="74">
        <v>32140</v>
      </c>
      <c r="F50" s="74">
        <v>41989</v>
      </c>
      <c r="G50" s="74">
        <v>27927</v>
      </c>
      <c r="H50" s="74">
        <v>25599</v>
      </c>
      <c r="I50" s="74">
        <v>12058</v>
      </c>
      <c r="J50" s="74">
        <v>27849</v>
      </c>
      <c r="K50" s="74">
        <v>6023</v>
      </c>
      <c r="L50" s="74">
        <v>135428</v>
      </c>
    </row>
    <row r="51" spans="1:16" ht="12" customHeight="1" x14ac:dyDescent="0.2">
      <c r="A51" s="77"/>
      <c r="B51" s="78"/>
      <c r="C51" s="79"/>
      <c r="D51" s="79"/>
      <c r="E51" s="79"/>
      <c r="F51" s="79"/>
      <c r="G51" s="79"/>
      <c r="H51" s="79"/>
      <c r="I51" s="79"/>
      <c r="J51" s="79"/>
      <c r="K51" s="79"/>
      <c r="L51" s="79"/>
    </row>
    <row r="52" spans="1:16" ht="24" customHeight="1" x14ac:dyDescent="0.2">
      <c r="A52" s="192" t="s">
        <v>1831</v>
      </c>
      <c r="B52" s="99" t="s">
        <v>610</v>
      </c>
      <c r="C52" s="99" t="s">
        <v>704</v>
      </c>
      <c r="D52" s="99" t="s">
        <v>485</v>
      </c>
      <c r="E52" s="99" t="s">
        <v>705</v>
      </c>
      <c r="F52" s="99" t="s">
        <v>706</v>
      </c>
      <c r="G52" s="99" t="s">
        <v>4314</v>
      </c>
      <c r="H52" s="99" t="s">
        <v>707</v>
      </c>
      <c r="I52" s="99" t="s">
        <v>1725</v>
      </c>
      <c r="J52" s="134" t="s">
        <v>4315</v>
      </c>
      <c r="K52" s="134" t="s">
        <v>1726</v>
      </c>
      <c r="L52" s="134" t="s">
        <v>1727</v>
      </c>
    </row>
    <row r="53" spans="1:16" ht="12" customHeight="1" x14ac:dyDescent="0.2">
      <c r="A53" s="192" t="s">
        <v>4006</v>
      </c>
      <c r="B53" s="74">
        <v>45983</v>
      </c>
      <c r="C53" s="74">
        <v>1164</v>
      </c>
      <c r="D53" s="74">
        <v>3040</v>
      </c>
      <c r="E53" s="74">
        <v>157</v>
      </c>
      <c r="F53" s="74">
        <v>1371</v>
      </c>
      <c r="G53" s="74">
        <v>4698</v>
      </c>
      <c r="H53" s="74">
        <v>1286</v>
      </c>
      <c r="I53" s="74">
        <v>6226</v>
      </c>
      <c r="J53" s="74">
        <v>1925</v>
      </c>
      <c r="K53" s="74">
        <v>120408</v>
      </c>
      <c r="L53" s="74">
        <v>21501</v>
      </c>
      <c r="M53" s="65"/>
      <c r="N53" s="65"/>
      <c r="O53" s="65"/>
      <c r="P53" s="65"/>
    </row>
    <row r="54" spans="1:16" ht="12" customHeight="1" x14ac:dyDescent="0.2">
      <c r="A54" s="192">
        <v>2</v>
      </c>
      <c r="B54" s="74">
        <v>47146</v>
      </c>
      <c r="C54" s="74">
        <v>1166</v>
      </c>
      <c r="D54" s="74">
        <v>3067</v>
      </c>
      <c r="E54" s="74">
        <v>208</v>
      </c>
      <c r="F54" s="74">
        <v>1387</v>
      </c>
      <c r="G54" s="74">
        <v>4730</v>
      </c>
      <c r="H54" s="74">
        <v>581</v>
      </c>
      <c r="I54" s="74">
        <v>6254</v>
      </c>
      <c r="J54" s="74">
        <v>1937</v>
      </c>
      <c r="K54" s="74">
        <v>123460</v>
      </c>
      <c r="L54" s="74">
        <v>21751</v>
      </c>
      <c r="M54" s="65"/>
      <c r="N54" s="65"/>
      <c r="O54" s="65"/>
      <c r="P54" s="65"/>
    </row>
    <row r="55" spans="1:16" ht="12" customHeight="1" x14ac:dyDescent="0.2">
      <c r="A55" s="192">
        <v>3</v>
      </c>
      <c r="B55" s="74">
        <v>47795</v>
      </c>
      <c r="C55" s="74">
        <v>1186</v>
      </c>
      <c r="D55" s="74">
        <v>3121</v>
      </c>
      <c r="E55" s="74">
        <v>208</v>
      </c>
      <c r="F55" s="74">
        <v>1394</v>
      </c>
      <c r="G55" s="74">
        <v>4803</v>
      </c>
      <c r="H55" s="74">
        <v>596</v>
      </c>
      <c r="I55" s="74">
        <v>6291</v>
      </c>
      <c r="J55" s="74">
        <v>1949</v>
      </c>
      <c r="K55" s="74">
        <v>125582</v>
      </c>
      <c r="L55" s="74">
        <v>21907</v>
      </c>
      <c r="M55" s="65"/>
      <c r="N55" s="65"/>
      <c r="O55" s="65"/>
      <c r="P55" s="65"/>
    </row>
    <row r="56" spans="1:16" ht="12" customHeight="1" x14ac:dyDescent="0.2">
      <c r="A56" s="192">
        <v>4</v>
      </c>
      <c r="B56" s="74">
        <v>48696</v>
      </c>
      <c r="C56" s="74">
        <v>1194</v>
      </c>
      <c r="D56" s="74">
        <v>3166</v>
      </c>
      <c r="E56" s="74">
        <v>208</v>
      </c>
      <c r="F56" s="74">
        <v>1404</v>
      </c>
      <c r="G56" s="74">
        <v>4817</v>
      </c>
      <c r="H56" s="74">
        <v>610</v>
      </c>
      <c r="I56" s="74">
        <v>6339</v>
      </c>
      <c r="J56" s="74">
        <v>1949</v>
      </c>
      <c r="K56" s="74">
        <v>126406</v>
      </c>
      <c r="L56" s="74">
        <v>22026</v>
      </c>
      <c r="M56" s="65"/>
      <c r="N56" s="65"/>
      <c r="O56" s="65"/>
      <c r="P56" s="65"/>
    </row>
    <row r="57" spans="1:16" ht="12" customHeight="1" x14ac:dyDescent="0.2">
      <c r="A57" s="192">
        <v>5</v>
      </c>
      <c r="B57" s="74">
        <v>47809</v>
      </c>
      <c r="C57" s="74">
        <v>1195</v>
      </c>
      <c r="D57" s="74">
        <v>3215</v>
      </c>
      <c r="E57" s="74">
        <v>208</v>
      </c>
      <c r="F57" s="74">
        <v>1422</v>
      </c>
      <c r="G57" s="74">
        <v>4868</v>
      </c>
      <c r="H57" s="74">
        <v>623</v>
      </c>
      <c r="I57" s="74">
        <v>6383</v>
      </c>
      <c r="J57" s="74">
        <v>1973</v>
      </c>
      <c r="K57" s="74">
        <v>125015</v>
      </c>
      <c r="L57" s="74">
        <v>22144</v>
      </c>
      <c r="M57" s="65"/>
      <c r="N57" s="65"/>
      <c r="O57" s="65"/>
      <c r="P57" s="65"/>
    </row>
    <row r="58" spans="1:16" ht="12" customHeight="1" x14ac:dyDescent="0.2">
      <c r="A58" s="65"/>
      <c r="B58" s="65"/>
      <c r="C58" s="65"/>
      <c r="D58" s="65"/>
      <c r="E58" s="65"/>
      <c r="G58" s="65"/>
      <c r="H58" s="65"/>
      <c r="L58" s="2" t="s">
        <v>4420</v>
      </c>
      <c r="M58" s="65"/>
      <c r="N58" s="4"/>
      <c r="O58" s="4"/>
      <c r="P58" s="4"/>
    </row>
    <row r="59" spans="1:16" ht="14.15" customHeight="1" x14ac:dyDescent="0.2">
      <c r="A59" s="6" t="s">
        <v>2925</v>
      </c>
      <c r="B59" s="4"/>
      <c r="C59" s="4"/>
      <c r="D59" s="4"/>
      <c r="E59" s="4"/>
      <c r="F59" s="4"/>
      <c r="G59" s="4"/>
      <c r="H59" s="4"/>
      <c r="I59" s="4"/>
      <c r="J59" s="4"/>
      <c r="K59" s="4"/>
      <c r="L59" s="4"/>
      <c r="M59" s="4"/>
    </row>
    <row r="60" spans="1:16" ht="12" customHeight="1" x14ac:dyDescent="0.2">
      <c r="A60" s="634" t="s">
        <v>1831</v>
      </c>
      <c r="B60" s="634" t="s">
        <v>1728</v>
      </c>
      <c r="C60" s="634"/>
      <c r="D60" s="634"/>
      <c r="E60" s="634"/>
      <c r="F60" s="634"/>
      <c r="G60" s="634"/>
      <c r="H60" s="634"/>
      <c r="J60" s="634" t="s">
        <v>1831</v>
      </c>
      <c r="K60" s="837" t="s">
        <v>1729</v>
      </c>
      <c r="L60" s="837" t="s">
        <v>1730</v>
      </c>
    </row>
    <row r="61" spans="1:16" ht="12" customHeight="1" x14ac:dyDescent="0.2">
      <c r="A61" s="634"/>
      <c r="B61" s="192" t="s">
        <v>1746</v>
      </c>
      <c r="C61" s="192" t="s">
        <v>1391</v>
      </c>
      <c r="D61" s="192" t="s">
        <v>1392</v>
      </c>
      <c r="E61" s="192" t="s">
        <v>1393</v>
      </c>
      <c r="F61" s="192" t="s">
        <v>1394</v>
      </c>
      <c r="G61" s="192" t="s">
        <v>1395</v>
      </c>
      <c r="H61" s="192" t="s">
        <v>1396</v>
      </c>
      <c r="J61" s="634"/>
      <c r="K61" s="838"/>
      <c r="L61" s="838"/>
    </row>
    <row r="62" spans="1:16" ht="12" customHeight="1" x14ac:dyDescent="0.2">
      <c r="A62" s="192" t="s">
        <v>4006</v>
      </c>
      <c r="B62" s="80">
        <v>20482</v>
      </c>
      <c r="C62" s="81">
        <v>692</v>
      </c>
      <c r="D62" s="81">
        <v>2171</v>
      </c>
      <c r="E62" s="81">
        <v>1162</v>
      </c>
      <c r="F62" s="81">
        <v>1199</v>
      </c>
      <c r="G62" s="81">
        <v>1160</v>
      </c>
      <c r="H62" s="81">
        <v>14098</v>
      </c>
      <c r="I62" s="521"/>
      <c r="J62" s="192" t="s">
        <v>4006</v>
      </c>
      <c r="K62" s="74">
        <v>459213</v>
      </c>
      <c r="L62" s="74">
        <v>276</v>
      </c>
      <c r="M62" s="65"/>
    </row>
    <row r="63" spans="1:16" ht="12" customHeight="1" x14ac:dyDescent="0.2">
      <c r="A63" s="192">
        <v>2</v>
      </c>
      <c r="B63" s="80">
        <v>19730</v>
      </c>
      <c r="C63" s="81">
        <v>660</v>
      </c>
      <c r="D63" s="81">
        <v>2004</v>
      </c>
      <c r="E63" s="81">
        <v>1173</v>
      </c>
      <c r="F63" s="81">
        <v>1085</v>
      </c>
      <c r="G63" s="81">
        <v>1121</v>
      </c>
      <c r="H63" s="81">
        <v>13687</v>
      </c>
      <c r="I63"/>
      <c r="J63" s="192">
        <v>2</v>
      </c>
      <c r="K63" s="74">
        <v>393493</v>
      </c>
      <c r="L63" s="74">
        <v>262</v>
      </c>
      <c r="M63" s="65"/>
    </row>
    <row r="64" spans="1:16" ht="12" customHeight="1" x14ac:dyDescent="0.2">
      <c r="A64" s="192">
        <v>3</v>
      </c>
      <c r="B64" s="80">
        <v>19198</v>
      </c>
      <c r="C64" s="81">
        <v>635</v>
      </c>
      <c r="D64" s="81">
        <v>1941</v>
      </c>
      <c r="E64" s="81">
        <v>1123</v>
      </c>
      <c r="F64" s="81">
        <v>983</v>
      </c>
      <c r="G64" s="81">
        <v>1091</v>
      </c>
      <c r="H64" s="81">
        <v>13425</v>
      </c>
      <c r="I64"/>
      <c r="J64" s="192">
        <v>3</v>
      </c>
      <c r="K64" s="74">
        <v>406510</v>
      </c>
      <c r="L64" s="74">
        <v>279</v>
      </c>
      <c r="M64" s="65"/>
    </row>
    <row r="65" spans="1:16" ht="12" customHeight="1" x14ac:dyDescent="0.2">
      <c r="A65" s="385">
        <v>4</v>
      </c>
      <c r="B65" s="481">
        <v>18900</v>
      </c>
      <c r="C65" s="482">
        <v>628</v>
      </c>
      <c r="D65" s="482">
        <v>2101</v>
      </c>
      <c r="E65" s="482">
        <v>1096</v>
      </c>
      <c r="F65" s="482">
        <v>888</v>
      </c>
      <c r="G65" s="482">
        <v>1003</v>
      </c>
      <c r="H65" s="482">
        <v>13184</v>
      </c>
      <c r="I65"/>
      <c r="J65" s="192">
        <v>4</v>
      </c>
      <c r="K65" s="74">
        <v>391269</v>
      </c>
      <c r="L65" s="74">
        <v>277</v>
      </c>
      <c r="M65" s="65"/>
    </row>
    <row r="66" spans="1:16" ht="12" customHeight="1" x14ac:dyDescent="0.2">
      <c r="A66" s="192">
        <v>5</v>
      </c>
      <c r="B66" s="74">
        <v>18402</v>
      </c>
      <c r="C66" s="74">
        <v>595</v>
      </c>
      <c r="D66" s="74">
        <v>2054</v>
      </c>
      <c r="E66" s="74">
        <v>1022</v>
      </c>
      <c r="F66" s="74">
        <v>887</v>
      </c>
      <c r="G66" s="74">
        <v>898</v>
      </c>
      <c r="H66" s="74">
        <v>12946</v>
      </c>
      <c r="I66"/>
      <c r="J66" s="192">
        <v>5</v>
      </c>
      <c r="K66" s="74">
        <v>383427</v>
      </c>
      <c r="L66" s="74">
        <v>277</v>
      </c>
      <c r="M66" s="65"/>
    </row>
    <row r="67" spans="1:16" ht="12" customHeight="1" x14ac:dyDescent="0.2">
      <c r="A67"/>
      <c r="B67"/>
      <c r="C67"/>
      <c r="D67"/>
      <c r="E67"/>
      <c r="F67"/>
      <c r="G67"/>
      <c r="H67" s="2" t="s">
        <v>4421</v>
      </c>
      <c r="I67"/>
      <c r="L67" s="2" t="s">
        <v>4421</v>
      </c>
      <c r="M67" s="65"/>
    </row>
    <row r="68" spans="1:16" ht="14.15" customHeight="1" x14ac:dyDescent="0.2">
      <c r="A68" s="6" t="s">
        <v>23</v>
      </c>
      <c r="B68" s="4"/>
      <c r="C68" s="4"/>
      <c r="D68" s="4"/>
      <c r="E68" s="4"/>
      <c r="F68" s="4"/>
      <c r="G68" s="4"/>
      <c r="H68" s="4"/>
      <c r="I68" s="4"/>
      <c r="J68" s="4"/>
      <c r="K68" s="4"/>
      <c r="L68" s="4"/>
      <c r="M68" s="4"/>
    </row>
    <row r="69" spans="1:16" ht="14.15" customHeight="1" x14ac:dyDescent="0.2">
      <c r="A69" s="6" t="s">
        <v>619</v>
      </c>
      <c r="B69" s="4"/>
      <c r="C69" s="4"/>
      <c r="D69" s="4"/>
      <c r="E69" s="4"/>
      <c r="F69" s="4"/>
      <c r="G69" s="4"/>
      <c r="H69" s="4"/>
      <c r="I69" s="4"/>
      <c r="J69" s="4"/>
      <c r="K69" s="4"/>
      <c r="L69" s="4"/>
      <c r="M69" s="4"/>
      <c r="N69" s="4"/>
      <c r="O69" s="4"/>
      <c r="P69" s="4"/>
    </row>
    <row r="70" spans="1:16" ht="12" customHeight="1" x14ac:dyDescent="0.2">
      <c r="A70" s="640" t="s">
        <v>1708</v>
      </c>
      <c r="B70" s="640" t="s">
        <v>1244</v>
      </c>
      <c r="C70" s="640"/>
      <c r="D70" s="640" t="s">
        <v>1245</v>
      </c>
      <c r="E70" s="640"/>
      <c r="F70" s="640" t="s">
        <v>2190</v>
      </c>
      <c r="G70" s="640"/>
      <c r="H70" s="640" t="s">
        <v>171</v>
      </c>
      <c r="I70" s="640"/>
      <c r="J70" s="4"/>
      <c r="K70" s="4"/>
      <c r="L70" s="4"/>
      <c r="M70" s="4"/>
      <c r="N70" s="4"/>
      <c r="O70" s="4"/>
      <c r="P70" s="4"/>
    </row>
    <row r="71" spans="1:16" ht="12" customHeight="1" x14ac:dyDescent="0.2">
      <c r="A71" s="640"/>
      <c r="B71" s="184" t="s">
        <v>172</v>
      </c>
      <c r="C71" s="184" t="s">
        <v>173</v>
      </c>
      <c r="D71" s="184" t="s">
        <v>172</v>
      </c>
      <c r="E71" s="184" t="s">
        <v>173</v>
      </c>
      <c r="F71" s="184" t="s">
        <v>172</v>
      </c>
      <c r="G71" s="184" t="s">
        <v>173</v>
      </c>
      <c r="H71" s="184" t="s">
        <v>172</v>
      </c>
      <c r="I71" s="184" t="s">
        <v>173</v>
      </c>
      <c r="J71" s="4"/>
      <c r="K71" s="4"/>
      <c r="L71" s="4"/>
      <c r="M71" s="4"/>
      <c r="N71" s="4"/>
      <c r="O71" s="4"/>
      <c r="P71" s="4"/>
    </row>
    <row r="72" spans="1:16" ht="12" customHeight="1" x14ac:dyDescent="0.2">
      <c r="A72" s="184" t="s">
        <v>4006</v>
      </c>
      <c r="B72" s="150">
        <v>1758</v>
      </c>
      <c r="C72" s="150">
        <v>82718</v>
      </c>
      <c r="D72" s="200">
        <v>174</v>
      </c>
      <c r="E72" s="150">
        <v>31833</v>
      </c>
      <c r="F72" s="200">
        <v>212</v>
      </c>
      <c r="G72" s="150">
        <v>14364</v>
      </c>
      <c r="H72" s="150">
        <v>1372</v>
      </c>
      <c r="I72" s="150">
        <v>36521</v>
      </c>
      <c r="J72" s="4"/>
      <c r="K72" s="4"/>
      <c r="L72" s="4"/>
      <c r="M72" s="4"/>
      <c r="N72" s="4"/>
      <c r="O72" s="4"/>
      <c r="P72" s="4"/>
    </row>
    <row r="73" spans="1:16" ht="12" customHeight="1" x14ac:dyDescent="0.2">
      <c r="A73" s="184">
        <v>2</v>
      </c>
      <c r="B73" s="150">
        <v>1039</v>
      </c>
      <c r="C73" s="150">
        <v>28990</v>
      </c>
      <c r="D73" s="200">
        <v>76</v>
      </c>
      <c r="E73" s="150">
        <v>8746</v>
      </c>
      <c r="F73" s="200">
        <v>130</v>
      </c>
      <c r="G73" s="150">
        <v>6308</v>
      </c>
      <c r="H73" s="150">
        <v>833</v>
      </c>
      <c r="I73" s="150">
        <v>13936</v>
      </c>
      <c r="J73" s="4"/>
      <c r="K73" s="4"/>
      <c r="L73" s="4"/>
      <c r="M73" s="4"/>
      <c r="N73" s="4"/>
      <c r="O73" s="4"/>
      <c r="P73" s="4"/>
    </row>
    <row r="74" spans="1:16" ht="12" customHeight="1" x14ac:dyDescent="0.2">
      <c r="A74" s="184">
        <v>3</v>
      </c>
      <c r="B74" s="150">
        <v>1129</v>
      </c>
      <c r="C74" s="150">
        <v>37993</v>
      </c>
      <c r="D74" s="200">
        <v>99</v>
      </c>
      <c r="E74" s="150">
        <v>15322</v>
      </c>
      <c r="F74" s="200">
        <v>139</v>
      </c>
      <c r="G74" s="150">
        <v>7599</v>
      </c>
      <c r="H74" s="150">
        <v>891</v>
      </c>
      <c r="I74" s="150">
        <v>15072</v>
      </c>
      <c r="J74" s="4"/>
      <c r="K74" s="4"/>
      <c r="L74" s="4"/>
      <c r="M74" s="4"/>
      <c r="N74" s="4"/>
      <c r="O74" s="4"/>
      <c r="P74" s="4"/>
    </row>
    <row r="75" spans="1:16" ht="12" customHeight="1" x14ac:dyDescent="0.2">
      <c r="A75" s="184">
        <v>4</v>
      </c>
      <c r="B75" s="150">
        <v>1338</v>
      </c>
      <c r="C75" s="150">
        <v>53778</v>
      </c>
      <c r="D75" s="200">
        <v>126</v>
      </c>
      <c r="E75" s="150">
        <v>24936</v>
      </c>
      <c r="F75" s="200">
        <v>158</v>
      </c>
      <c r="G75" s="150">
        <v>8416</v>
      </c>
      <c r="H75" s="150">
        <v>1054</v>
      </c>
      <c r="I75" s="150">
        <v>20426</v>
      </c>
      <c r="J75" s="4"/>
      <c r="K75" s="4"/>
      <c r="L75" s="4"/>
      <c r="M75" s="4"/>
      <c r="N75" s="4"/>
      <c r="O75" s="4"/>
      <c r="P75" s="4"/>
    </row>
    <row r="76" spans="1:16" ht="12" customHeight="1" x14ac:dyDescent="0.2">
      <c r="A76" s="184">
        <v>5</v>
      </c>
      <c r="B76" s="150">
        <v>1440</v>
      </c>
      <c r="C76" s="150">
        <v>64956</v>
      </c>
      <c r="D76" s="200">
        <v>108</v>
      </c>
      <c r="E76" s="150">
        <v>30982</v>
      </c>
      <c r="F76" s="200">
        <v>178</v>
      </c>
      <c r="G76" s="150">
        <v>10074</v>
      </c>
      <c r="H76" s="150">
        <v>1154</v>
      </c>
      <c r="I76" s="150">
        <v>23900</v>
      </c>
      <c r="J76" s="4"/>
      <c r="K76" s="4"/>
      <c r="L76" s="4"/>
      <c r="M76" s="4"/>
      <c r="N76" s="4"/>
      <c r="O76" s="4"/>
      <c r="P76" s="4"/>
    </row>
    <row r="77" spans="1:16" ht="12" customHeight="1" x14ac:dyDescent="0.2">
      <c r="A77" s="7"/>
      <c r="B77" s="4"/>
      <c r="C77" s="4"/>
      <c r="D77" s="4"/>
      <c r="E77" s="4"/>
      <c r="G77" s="4"/>
      <c r="H77" s="4"/>
      <c r="I77" s="2" t="s">
        <v>4270</v>
      </c>
      <c r="J77" s="4"/>
      <c r="K77" s="4"/>
      <c r="L77" s="4"/>
      <c r="M77" s="4"/>
      <c r="N77" s="4"/>
      <c r="O77" s="4"/>
      <c r="P77" s="4"/>
    </row>
    <row r="78" spans="1:16" ht="12" customHeight="1" x14ac:dyDescent="0.2">
      <c r="A78" s="7"/>
      <c r="B78" s="4"/>
      <c r="C78" s="4"/>
      <c r="D78" s="4"/>
      <c r="E78" s="4"/>
      <c r="F78" s="4"/>
      <c r="G78" s="4"/>
      <c r="H78" s="4"/>
      <c r="I78" s="4"/>
      <c r="J78" s="4"/>
      <c r="K78" s="4"/>
      <c r="L78" s="4"/>
      <c r="M78" s="4"/>
    </row>
    <row r="79" spans="1:16" ht="14.15" customHeight="1" x14ac:dyDescent="0.2">
      <c r="A79" s="6" t="s">
        <v>4575</v>
      </c>
      <c r="B79" s="2"/>
      <c r="C79" s="2"/>
      <c r="D79" s="4"/>
      <c r="E79" s="4"/>
      <c r="F79" s="4"/>
      <c r="G79" s="4"/>
      <c r="H79" s="4"/>
      <c r="I79" s="2"/>
      <c r="J79" s="4"/>
      <c r="K79" s="4"/>
      <c r="L79" s="4"/>
      <c r="M79" s="4"/>
      <c r="N79" s="4"/>
      <c r="O79" s="4"/>
      <c r="P79" s="4"/>
    </row>
    <row r="80" spans="1:16" ht="12" customHeight="1" x14ac:dyDescent="0.2">
      <c r="A80" s="704" t="s">
        <v>1709</v>
      </c>
      <c r="B80" s="626" t="s">
        <v>1244</v>
      </c>
      <c r="C80" s="627"/>
      <c r="D80" s="626" t="s">
        <v>1710</v>
      </c>
      <c r="E80" s="627"/>
      <c r="F80" s="702" t="s">
        <v>1475</v>
      </c>
      <c r="G80" s="703"/>
      <c r="H80" s="626" t="s">
        <v>1476</v>
      </c>
      <c r="I80" s="627"/>
      <c r="N80" s="4"/>
      <c r="O80" s="4"/>
      <c r="P80" s="4"/>
    </row>
    <row r="81" spans="1:16" ht="12" customHeight="1" x14ac:dyDescent="0.2">
      <c r="A81" s="706"/>
      <c r="B81" s="184" t="s">
        <v>172</v>
      </c>
      <c r="C81" s="184" t="s">
        <v>173</v>
      </c>
      <c r="D81" s="184" t="s">
        <v>172</v>
      </c>
      <c r="E81" s="184" t="s">
        <v>173</v>
      </c>
      <c r="F81" s="184" t="s">
        <v>172</v>
      </c>
      <c r="G81" s="184" t="s">
        <v>173</v>
      </c>
      <c r="H81" s="184" t="s">
        <v>172</v>
      </c>
      <c r="I81" s="184" t="s">
        <v>173</v>
      </c>
      <c r="N81" s="4"/>
      <c r="O81" s="4"/>
      <c r="P81" s="4"/>
    </row>
    <row r="82" spans="1:16" ht="12" customHeight="1" x14ac:dyDescent="0.2">
      <c r="A82" s="184" t="s">
        <v>4006</v>
      </c>
      <c r="B82" s="150">
        <v>2608</v>
      </c>
      <c r="C82" s="150">
        <f>SUM(E82,G82,I82,C91,E91)</f>
        <v>129254</v>
      </c>
      <c r="D82" s="200">
        <v>242</v>
      </c>
      <c r="E82" s="150">
        <v>31213</v>
      </c>
      <c r="F82" s="135">
        <v>1384</v>
      </c>
      <c r="G82" s="150">
        <v>18317</v>
      </c>
      <c r="H82" s="135">
        <v>982</v>
      </c>
      <c r="I82" s="150">
        <v>32372</v>
      </c>
    </row>
    <row r="83" spans="1:16" ht="12" customHeight="1" x14ac:dyDescent="0.2">
      <c r="A83" s="184">
        <v>2</v>
      </c>
      <c r="B83" s="150">
        <v>1544</v>
      </c>
      <c r="C83" s="150">
        <v>47234</v>
      </c>
      <c r="D83" s="200">
        <v>149</v>
      </c>
      <c r="E83" s="150">
        <v>10994</v>
      </c>
      <c r="F83" s="135">
        <v>871</v>
      </c>
      <c r="G83" s="150">
        <v>7785</v>
      </c>
      <c r="H83" s="135">
        <v>524</v>
      </c>
      <c r="I83" s="150">
        <v>8443</v>
      </c>
    </row>
    <row r="84" spans="1:16" ht="12" customHeight="1" x14ac:dyDescent="0.2">
      <c r="A84" s="184">
        <v>3</v>
      </c>
      <c r="B84" s="150">
        <f>D84+F84+H84</f>
        <v>1862</v>
      </c>
      <c r="C84" s="150">
        <v>52775</v>
      </c>
      <c r="D84" s="200">
        <v>241</v>
      </c>
      <c r="E84" s="150">
        <v>12907</v>
      </c>
      <c r="F84" s="135">
        <v>884</v>
      </c>
      <c r="G84" s="150">
        <v>9516</v>
      </c>
      <c r="H84" s="135">
        <v>737</v>
      </c>
      <c r="I84" s="150">
        <v>10682</v>
      </c>
    </row>
    <row r="85" spans="1:16" ht="12" customHeight="1" x14ac:dyDescent="0.2">
      <c r="A85" s="184">
        <v>4</v>
      </c>
      <c r="B85" s="150">
        <v>2318</v>
      </c>
      <c r="C85" s="150">
        <f>SUM(E85,G85,I85)</f>
        <v>46426</v>
      </c>
      <c r="D85" s="200">
        <v>212</v>
      </c>
      <c r="E85" s="150">
        <v>18378</v>
      </c>
      <c r="F85" s="135">
        <v>1229</v>
      </c>
      <c r="G85" s="150">
        <v>12175</v>
      </c>
      <c r="H85" s="135">
        <v>877</v>
      </c>
      <c r="I85" s="150">
        <v>15873</v>
      </c>
    </row>
    <row r="86" spans="1:16" ht="12" customHeight="1" x14ac:dyDescent="0.2">
      <c r="A86" s="184">
        <v>5</v>
      </c>
      <c r="B86" s="150">
        <v>2336</v>
      </c>
      <c r="C86" s="150">
        <v>59014</v>
      </c>
      <c r="D86" s="200">
        <v>217</v>
      </c>
      <c r="E86" s="150">
        <v>23039</v>
      </c>
      <c r="F86" s="135">
        <v>1308</v>
      </c>
      <c r="G86" s="150">
        <v>14561</v>
      </c>
      <c r="H86" s="135">
        <v>811</v>
      </c>
      <c r="I86" s="150">
        <v>21414</v>
      </c>
    </row>
    <row r="87" spans="1:16" ht="12" customHeight="1" x14ac:dyDescent="0.2">
      <c r="A87" s="197"/>
      <c r="B87" s="11"/>
      <c r="C87" s="11"/>
      <c r="D87" s="8"/>
      <c r="E87" s="11"/>
      <c r="F87" s="41"/>
      <c r="G87" s="11"/>
      <c r="H87" s="41"/>
      <c r="I87" s="11"/>
    </row>
    <row r="88" spans="1:16" ht="12" customHeight="1" x14ac:dyDescent="0.2">
      <c r="A88" s="4"/>
      <c r="B88" s="2"/>
      <c r="C88" s="2"/>
      <c r="D88" s="4"/>
      <c r="E88" s="4"/>
      <c r="F88" s="4"/>
      <c r="G88" s="4"/>
      <c r="H88" s="4"/>
      <c r="I88" s="2"/>
      <c r="J88" s="4"/>
      <c r="K88" s="4"/>
      <c r="L88" s="4"/>
      <c r="M88" s="4"/>
      <c r="N88" s="4"/>
      <c r="O88" s="4"/>
      <c r="P88" s="4"/>
    </row>
    <row r="89" spans="1:16" ht="12" customHeight="1" x14ac:dyDescent="0.2">
      <c r="A89" s="640" t="s">
        <v>1709</v>
      </c>
      <c r="B89" s="640" t="s">
        <v>1477</v>
      </c>
      <c r="C89" s="640"/>
      <c r="D89" s="640" t="s">
        <v>1478</v>
      </c>
      <c r="E89" s="640"/>
      <c r="F89" s="4"/>
      <c r="G89" s="4"/>
      <c r="H89" s="4"/>
      <c r="I89" s="2"/>
      <c r="J89" s="4"/>
      <c r="K89" s="4"/>
      <c r="L89" s="4"/>
      <c r="M89" s="4"/>
      <c r="N89" s="4"/>
      <c r="O89" s="4"/>
      <c r="P89" s="4"/>
    </row>
    <row r="90" spans="1:16" ht="12" customHeight="1" x14ac:dyDescent="0.2">
      <c r="A90" s="640"/>
      <c r="B90" s="184" t="s">
        <v>172</v>
      </c>
      <c r="C90" s="184" t="s">
        <v>173</v>
      </c>
      <c r="D90" s="184" t="s">
        <v>172</v>
      </c>
      <c r="E90" s="184" t="s">
        <v>173</v>
      </c>
      <c r="F90" s="4"/>
      <c r="G90" s="4"/>
      <c r="H90" s="4"/>
      <c r="I90" s="2"/>
      <c r="J90" s="4"/>
      <c r="K90" s="4"/>
      <c r="L90" s="4"/>
      <c r="M90" s="4"/>
      <c r="N90" s="4"/>
      <c r="O90" s="4"/>
      <c r="P90" s="4"/>
    </row>
    <row r="91" spans="1:16" ht="12.75" customHeight="1" x14ac:dyDescent="0.2">
      <c r="A91" s="184" t="s">
        <v>4006</v>
      </c>
      <c r="B91" s="200" t="s">
        <v>4005</v>
      </c>
      <c r="C91" s="150">
        <v>31997</v>
      </c>
      <c r="D91" s="200" t="s">
        <v>4005</v>
      </c>
      <c r="E91" s="150">
        <v>15355</v>
      </c>
      <c r="F91" s="4"/>
      <c r="G91" s="4"/>
      <c r="H91" s="4"/>
      <c r="I91" s="2"/>
      <c r="J91" s="4"/>
      <c r="K91" s="4"/>
      <c r="L91" s="4"/>
      <c r="M91" s="4"/>
      <c r="N91" s="4"/>
      <c r="O91" s="4"/>
      <c r="P91" s="4"/>
    </row>
    <row r="92" spans="1:16" ht="12.75" customHeight="1" x14ac:dyDescent="0.2">
      <c r="A92" s="184">
        <v>2</v>
      </c>
      <c r="B92" s="200" t="s">
        <v>1080</v>
      </c>
      <c r="C92" s="150">
        <v>12882</v>
      </c>
      <c r="D92" s="200" t="s">
        <v>1080</v>
      </c>
      <c r="E92" s="150">
        <v>7130</v>
      </c>
      <c r="F92" s="4"/>
      <c r="G92" s="4"/>
      <c r="H92" s="4"/>
      <c r="I92" s="2"/>
      <c r="J92" s="4"/>
      <c r="K92" s="4"/>
      <c r="L92" s="4"/>
      <c r="M92" s="4"/>
      <c r="N92" s="4"/>
      <c r="O92" s="4"/>
      <c r="P92" s="4"/>
    </row>
    <row r="93" spans="1:16" ht="12.75" customHeight="1" x14ac:dyDescent="0.2">
      <c r="A93" s="184">
        <v>3</v>
      </c>
      <c r="B93" s="200" t="s">
        <v>1080</v>
      </c>
      <c r="C93" s="150">
        <v>19670</v>
      </c>
      <c r="D93" s="200" t="s">
        <v>1080</v>
      </c>
      <c r="E93" s="200" t="s">
        <v>1080</v>
      </c>
      <c r="F93" s="4"/>
      <c r="G93" s="4"/>
      <c r="H93" s="4"/>
      <c r="I93" s="2"/>
      <c r="J93" s="4"/>
      <c r="K93" s="4"/>
      <c r="L93" s="4"/>
      <c r="M93" s="4"/>
      <c r="N93" s="4"/>
      <c r="O93" s="4"/>
      <c r="P93" s="4"/>
    </row>
    <row r="94" spans="1:16" ht="12.75" customHeight="1" x14ac:dyDescent="0.2">
      <c r="A94" s="7" t="s">
        <v>4396</v>
      </c>
      <c r="B94" s="8"/>
      <c r="C94" s="11"/>
      <c r="D94" s="8"/>
      <c r="E94" s="8"/>
      <c r="F94" s="4"/>
      <c r="G94" s="4"/>
      <c r="H94" s="4"/>
      <c r="I94" s="2"/>
      <c r="J94" s="4"/>
      <c r="K94" s="4"/>
      <c r="L94" s="4"/>
      <c r="M94" s="4"/>
      <c r="N94" s="4"/>
      <c r="O94" s="4"/>
      <c r="P94" s="4"/>
    </row>
    <row r="95" spans="1:16" ht="12" customHeight="1" x14ac:dyDescent="0.2">
      <c r="A95" s="4"/>
      <c r="B95" s="2"/>
      <c r="C95" s="2"/>
      <c r="D95" s="4"/>
      <c r="E95" s="4"/>
      <c r="F95" s="2" t="s">
        <v>4422</v>
      </c>
      <c r="G95" s="4"/>
      <c r="H95" s="4"/>
      <c r="I95" s="2"/>
      <c r="J95" s="4"/>
      <c r="K95" s="4"/>
      <c r="L95" s="4"/>
      <c r="M95" s="4"/>
      <c r="N95" s="4"/>
      <c r="O95" s="4"/>
      <c r="P95" s="4"/>
    </row>
    <row r="96" spans="1:16" ht="12" customHeight="1" x14ac:dyDescent="0.2">
      <c r="A96" s="4"/>
      <c r="B96" s="2"/>
      <c r="C96" s="2"/>
      <c r="D96" s="4"/>
      <c r="E96" s="4"/>
      <c r="F96" s="2"/>
      <c r="G96" s="4"/>
      <c r="H96" s="4"/>
      <c r="I96" s="2"/>
      <c r="J96" s="4"/>
      <c r="K96" s="4"/>
      <c r="L96" s="4"/>
      <c r="M96" s="4"/>
      <c r="N96" s="4"/>
      <c r="O96" s="4"/>
      <c r="P96" s="4"/>
    </row>
    <row r="97" spans="1:16" customFormat="1" ht="12" customHeight="1" x14ac:dyDescent="0.2">
      <c r="A97" s="411" t="s">
        <v>4773</v>
      </c>
      <c r="B97" s="148"/>
      <c r="C97" s="148"/>
      <c r="D97" s="148"/>
      <c r="E97" s="148"/>
      <c r="F97" s="148"/>
      <c r="G97" s="148"/>
      <c r="H97" s="148"/>
      <c r="I97" s="148"/>
      <c r="J97" s="148"/>
      <c r="K97" s="148"/>
      <c r="L97" s="148"/>
      <c r="M97" s="148"/>
      <c r="N97" s="414"/>
      <c r="O97" s="414"/>
      <c r="P97" s="148"/>
    </row>
    <row r="98" spans="1:16" customFormat="1" ht="12" customHeight="1" x14ac:dyDescent="0.2">
      <c r="A98" s="704" t="s">
        <v>1709</v>
      </c>
      <c r="B98" s="626" t="s">
        <v>1244</v>
      </c>
      <c r="C98" s="627"/>
      <c r="D98" s="833" t="s">
        <v>2830</v>
      </c>
      <c r="E98" s="833"/>
      <c r="F98" s="833" t="s">
        <v>2831</v>
      </c>
      <c r="G98" s="833"/>
      <c r="H98" s="833" t="s">
        <v>2832</v>
      </c>
      <c r="I98" s="833"/>
      <c r="J98" s="148"/>
      <c r="K98" s="148"/>
      <c r="L98" s="148"/>
      <c r="M98" s="148"/>
      <c r="N98" s="148"/>
      <c r="O98" s="148"/>
      <c r="P98" s="148"/>
    </row>
    <row r="99" spans="1:16" customFormat="1" ht="12" customHeight="1" x14ac:dyDescent="0.2">
      <c r="A99" s="706"/>
      <c r="B99" s="184" t="s">
        <v>172</v>
      </c>
      <c r="C99" s="184" t="s">
        <v>173</v>
      </c>
      <c r="D99" s="412" t="s">
        <v>172</v>
      </c>
      <c r="E99" s="412" t="s">
        <v>173</v>
      </c>
      <c r="F99" s="412" t="s">
        <v>172</v>
      </c>
      <c r="G99" s="412" t="s">
        <v>173</v>
      </c>
      <c r="H99" s="412" t="s">
        <v>172</v>
      </c>
      <c r="I99" s="412" t="s">
        <v>173</v>
      </c>
      <c r="J99" s="148"/>
      <c r="K99" s="148"/>
      <c r="L99" s="148"/>
      <c r="M99" s="148"/>
      <c r="N99" s="148"/>
      <c r="O99" s="148"/>
      <c r="P99" s="148"/>
    </row>
    <row r="100" spans="1:16" customFormat="1" ht="12" customHeight="1" x14ac:dyDescent="0.2">
      <c r="A100" s="184" t="s">
        <v>4006</v>
      </c>
      <c r="B100" s="150">
        <v>2696</v>
      </c>
      <c r="C100" s="150">
        <v>23522</v>
      </c>
      <c r="D100" s="200">
        <v>279</v>
      </c>
      <c r="E100" s="150">
        <v>12094</v>
      </c>
      <c r="F100" s="135">
        <v>983</v>
      </c>
      <c r="G100" s="150">
        <v>8872</v>
      </c>
      <c r="H100" s="135">
        <v>1434</v>
      </c>
      <c r="I100" s="150">
        <v>2556</v>
      </c>
      <c r="J100" s="148"/>
      <c r="K100" s="148"/>
      <c r="L100" s="148"/>
      <c r="M100" s="148"/>
      <c r="N100" s="148"/>
      <c r="O100" s="148"/>
      <c r="P100" s="148"/>
    </row>
    <row r="101" spans="1:16" customFormat="1" ht="12" customHeight="1" x14ac:dyDescent="0.2">
      <c r="A101" s="184">
        <v>2</v>
      </c>
      <c r="B101" s="150">
        <v>912</v>
      </c>
      <c r="C101" s="150">
        <v>9138</v>
      </c>
      <c r="D101" s="200">
        <v>176</v>
      </c>
      <c r="E101" s="150">
        <v>3716</v>
      </c>
      <c r="F101" s="135">
        <v>527</v>
      </c>
      <c r="G101" s="150">
        <v>3260</v>
      </c>
      <c r="H101" s="135">
        <v>209</v>
      </c>
      <c r="I101" s="150">
        <v>2162</v>
      </c>
      <c r="J101" s="148"/>
      <c r="K101" s="148"/>
      <c r="L101" s="148"/>
      <c r="M101" s="148"/>
      <c r="N101" s="148"/>
      <c r="O101" s="148"/>
      <c r="P101" s="148"/>
    </row>
    <row r="102" spans="1:16" customFormat="1" ht="12" customHeight="1" x14ac:dyDescent="0.2">
      <c r="A102" s="184">
        <v>3</v>
      </c>
      <c r="B102" s="150">
        <v>968</v>
      </c>
      <c r="C102" s="150">
        <v>8883</v>
      </c>
      <c r="D102" s="200">
        <v>182</v>
      </c>
      <c r="E102" s="150">
        <v>3935</v>
      </c>
      <c r="F102" s="135">
        <v>576</v>
      </c>
      <c r="G102" s="150">
        <v>3078</v>
      </c>
      <c r="H102" s="135">
        <v>210</v>
      </c>
      <c r="I102" s="150">
        <v>1870</v>
      </c>
      <c r="J102" s="148"/>
      <c r="K102" s="148"/>
      <c r="L102" s="148"/>
      <c r="M102" s="148"/>
      <c r="N102" s="148"/>
      <c r="O102" s="148"/>
      <c r="P102" s="148"/>
    </row>
    <row r="103" spans="1:16" customFormat="1" ht="12" customHeight="1" x14ac:dyDescent="0.2">
      <c r="A103" s="184">
        <v>4</v>
      </c>
      <c r="B103" s="150">
        <v>1467</v>
      </c>
      <c r="C103" s="150">
        <v>9378</v>
      </c>
      <c r="D103" s="200">
        <v>182</v>
      </c>
      <c r="E103" s="150">
        <v>3556</v>
      </c>
      <c r="F103" s="135">
        <v>810</v>
      </c>
      <c r="G103" s="150">
        <v>3574</v>
      </c>
      <c r="H103" s="135">
        <v>475</v>
      </c>
      <c r="I103" s="150">
        <v>2248</v>
      </c>
      <c r="J103" s="148"/>
      <c r="K103" s="148"/>
      <c r="L103" s="148"/>
      <c r="M103" s="148"/>
      <c r="N103" s="148"/>
      <c r="O103" s="148"/>
      <c r="P103" s="148"/>
    </row>
    <row r="104" spans="1:16" customFormat="1" ht="12" customHeight="1" x14ac:dyDescent="0.2">
      <c r="A104" s="184">
        <v>5</v>
      </c>
      <c r="B104" s="150">
        <v>1224</v>
      </c>
      <c r="C104" s="150">
        <v>12560</v>
      </c>
      <c r="D104" s="200">
        <v>213</v>
      </c>
      <c r="E104" s="150">
        <v>4900</v>
      </c>
      <c r="F104" s="135">
        <v>720</v>
      </c>
      <c r="G104" s="150">
        <v>4786</v>
      </c>
      <c r="H104" s="135">
        <v>291</v>
      </c>
      <c r="I104" s="150">
        <v>2874</v>
      </c>
      <c r="J104" s="148"/>
      <c r="K104" s="148"/>
      <c r="L104" s="148"/>
      <c r="M104" s="148"/>
      <c r="N104" s="148"/>
      <c r="O104" s="148"/>
      <c r="P104" s="148"/>
    </row>
    <row r="105" spans="1:16" ht="12" customHeight="1" x14ac:dyDescent="0.2">
      <c r="A105" s="413"/>
      <c r="B105" s="148"/>
      <c r="C105" s="148"/>
      <c r="D105" s="148"/>
      <c r="E105" s="148"/>
      <c r="F105" s="414"/>
      <c r="G105" s="148"/>
      <c r="H105" s="15"/>
      <c r="I105" s="415" t="s">
        <v>4423</v>
      </c>
      <c r="J105" s="148"/>
      <c r="K105" s="148"/>
      <c r="L105" s="148"/>
      <c r="M105" s="148"/>
      <c r="N105" s="148"/>
      <c r="O105" s="148"/>
      <c r="P105" s="4"/>
    </row>
    <row r="106" spans="1:16" ht="14.15" customHeight="1" x14ac:dyDescent="0.2">
      <c r="A106" s="4"/>
      <c r="B106" s="2"/>
      <c r="C106" s="2"/>
      <c r="D106" s="4"/>
      <c r="E106" s="4"/>
      <c r="F106" s="2"/>
      <c r="G106" s="4"/>
      <c r="H106" s="4"/>
      <c r="I106" s="2"/>
      <c r="J106" s="4"/>
      <c r="K106" s="4"/>
      <c r="L106" s="4"/>
      <c r="M106" s="4"/>
      <c r="N106" s="4"/>
      <c r="O106" s="4"/>
    </row>
    <row r="107" spans="1:16" ht="14.15" customHeight="1" x14ac:dyDescent="0.2">
      <c r="A107" s="6" t="s">
        <v>1893</v>
      </c>
      <c r="B107" s="2"/>
      <c r="C107" s="2"/>
      <c r="D107" s="4"/>
      <c r="E107" s="4"/>
      <c r="F107" s="4"/>
      <c r="G107" s="4"/>
      <c r="H107" s="4"/>
      <c r="I107" s="2"/>
      <c r="J107" s="4"/>
      <c r="K107" s="4"/>
      <c r="L107" s="4"/>
      <c r="M107" s="4"/>
      <c r="P107" s="4"/>
    </row>
    <row r="108" spans="1:16" ht="12" customHeight="1" x14ac:dyDescent="0.2">
      <c r="A108" s="6" t="s">
        <v>619</v>
      </c>
      <c r="B108" s="4"/>
      <c r="C108" s="4"/>
      <c r="D108" s="4"/>
      <c r="E108" s="4"/>
      <c r="F108" s="4"/>
      <c r="G108" s="4"/>
      <c r="H108" s="4"/>
      <c r="I108" s="4"/>
      <c r="J108" s="4"/>
      <c r="K108" s="4"/>
      <c r="L108" s="4"/>
      <c r="M108" s="4"/>
      <c r="N108" s="4"/>
      <c r="O108" s="4"/>
      <c r="P108" s="4"/>
    </row>
    <row r="109" spans="1:16" ht="12" customHeight="1" x14ac:dyDescent="0.2">
      <c r="A109" s="184" t="s">
        <v>962</v>
      </c>
      <c r="B109" s="184" t="s">
        <v>1977</v>
      </c>
      <c r="C109" s="184" t="s">
        <v>174</v>
      </c>
      <c r="D109" s="184" t="s">
        <v>1540</v>
      </c>
      <c r="E109" s="398" t="s">
        <v>620</v>
      </c>
      <c r="F109" s="184" t="s">
        <v>1541</v>
      </c>
      <c r="G109" s="99" t="s">
        <v>1542</v>
      </c>
      <c r="H109" s="184" t="s">
        <v>128</v>
      </c>
      <c r="J109" s="197"/>
      <c r="K109" s="4"/>
      <c r="L109" s="4"/>
      <c r="M109" s="4"/>
      <c r="N109" s="4"/>
      <c r="O109" s="4"/>
      <c r="P109" s="4"/>
    </row>
    <row r="110" spans="1:16" ht="12" customHeight="1" x14ac:dyDescent="0.2">
      <c r="A110" s="184" t="s">
        <v>4006</v>
      </c>
      <c r="B110" s="200">
        <v>124</v>
      </c>
      <c r="C110" s="200">
        <v>22</v>
      </c>
      <c r="D110" s="200">
        <v>1</v>
      </c>
      <c r="E110" s="200">
        <v>6</v>
      </c>
      <c r="F110" s="200">
        <v>3</v>
      </c>
      <c r="G110" s="200">
        <v>16</v>
      </c>
      <c r="H110" s="200">
        <v>76</v>
      </c>
      <c r="J110" s="8"/>
      <c r="K110" s="4"/>
      <c r="L110" s="4"/>
      <c r="M110" s="4"/>
      <c r="N110" s="4"/>
      <c r="O110" s="4"/>
      <c r="P110" s="4"/>
    </row>
    <row r="111" spans="1:16" ht="12" customHeight="1" x14ac:dyDescent="0.2">
      <c r="A111" s="184">
        <v>2</v>
      </c>
      <c r="B111" s="200">
        <v>76</v>
      </c>
      <c r="C111" s="200">
        <v>11</v>
      </c>
      <c r="D111" s="200" t="s">
        <v>1080</v>
      </c>
      <c r="E111" s="200">
        <v>10</v>
      </c>
      <c r="F111" s="200">
        <v>1</v>
      </c>
      <c r="G111" s="200">
        <v>10</v>
      </c>
      <c r="H111" s="200">
        <v>44</v>
      </c>
      <c r="J111" s="8"/>
      <c r="K111" s="4"/>
      <c r="L111" s="4"/>
      <c r="M111" s="4"/>
      <c r="N111" s="4"/>
      <c r="O111" s="4"/>
      <c r="P111" s="4"/>
    </row>
    <row r="112" spans="1:16" ht="12" customHeight="1" x14ac:dyDescent="0.2">
      <c r="A112" s="184">
        <v>3</v>
      </c>
      <c r="B112" s="200">
        <v>99</v>
      </c>
      <c r="C112" s="200">
        <v>19</v>
      </c>
      <c r="D112" s="200" t="s">
        <v>4005</v>
      </c>
      <c r="E112" s="200">
        <v>11</v>
      </c>
      <c r="F112" s="200">
        <v>2</v>
      </c>
      <c r="G112" s="200">
        <v>15</v>
      </c>
      <c r="H112" s="200">
        <v>52</v>
      </c>
      <c r="J112" s="8"/>
      <c r="K112" s="4"/>
      <c r="L112" s="4"/>
      <c r="M112" s="4"/>
      <c r="N112" s="4"/>
      <c r="O112" s="4"/>
      <c r="P112" s="4"/>
    </row>
    <row r="113" spans="1:16" ht="12" customHeight="1" x14ac:dyDescent="0.2">
      <c r="A113" s="184">
        <v>4</v>
      </c>
      <c r="B113" s="200">
        <v>126</v>
      </c>
      <c r="C113" s="200">
        <v>32</v>
      </c>
      <c r="D113" s="200" t="s">
        <v>1080</v>
      </c>
      <c r="E113" s="200">
        <v>17</v>
      </c>
      <c r="F113" s="200">
        <v>2</v>
      </c>
      <c r="G113" s="200">
        <v>16</v>
      </c>
      <c r="H113" s="200">
        <v>59</v>
      </c>
      <c r="J113" s="8"/>
      <c r="K113" s="4"/>
      <c r="L113" s="4"/>
      <c r="M113" s="4"/>
      <c r="N113" s="4"/>
      <c r="O113" s="4"/>
      <c r="P113" s="4"/>
    </row>
    <row r="114" spans="1:16" ht="12" customHeight="1" x14ac:dyDescent="0.2">
      <c r="A114" s="184">
        <v>5</v>
      </c>
      <c r="B114" s="200">
        <v>107</v>
      </c>
      <c r="C114" s="200">
        <v>28</v>
      </c>
      <c r="D114" s="200" t="s">
        <v>1080</v>
      </c>
      <c r="E114" s="200">
        <v>21</v>
      </c>
      <c r="F114" s="200">
        <v>8</v>
      </c>
      <c r="G114" s="200">
        <v>16</v>
      </c>
      <c r="H114" s="200">
        <v>34</v>
      </c>
      <c r="J114" s="8"/>
      <c r="K114" s="4"/>
      <c r="L114" s="4"/>
      <c r="M114" s="4"/>
      <c r="N114" s="4"/>
      <c r="O114" s="4"/>
      <c r="P114" s="4"/>
    </row>
    <row r="115" spans="1:16" ht="14.15" customHeight="1" x14ac:dyDescent="0.2">
      <c r="A115" s="7"/>
      <c r="B115" s="4"/>
      <c r="C115" s="4"/>
      <c r="D115" s="4"/>
      <c r="E115" s="4"/>
      <c r="F115" s="4"/>
      <c r="G115" s="2"/>
      <c r="H115" s="2" t="s">
        <v>4270</v>
      </c>
      <c r="I115" s="4"/>
      <c r="J115" s="4"/>
      <c r="K115" s="4"/>
      <c r="L115" s="4"/>
      <c r="M115" s="4"/>
      <c r="N115" s="4"/>
      <c r="O115" s="4"/>
    </row>
    <row r="116" spans="1:16" ht="14.15" customHeight="1" x14ac:dyDescent="0.2">
      <c r="A116" s="7"/>
      <c r="B116" s="4"/>
      <c r="C116" s="4"/>
      <c r="D116" s="4"/>
      <c r="E116" s="4"/>
      <c r="F116" s="4"/>
      <c r="G116" s="2"/>
      <c r="H116" s="2"/>
      <c r="I116" s="4"/>
      <c r="J116" s="4"/>
      <c r="K116" s="4"/>
      <c r="L116" s="4"/>
      <c r="M116" s="4"/>
      <c r="N116" s="4"/>
      <c r="O116" s="4"/>
    </row>
    <row r="117" spans="1:16" ht="12" customHeight="1" x14ac:dyDescent="0.2">
      <c r="A117" s="6" t="s">
        <v>4575</v>
      </c>
      <c r="B117" s="8"/>
      <c r="C117" s="8"/>
      <c r="D117" s="8"/>
      <c r="E117" s="8"/>
      <c r="F117" s="8"/>
      <c r="G117" s="8"/>
      <c r="I117" s="8"/>
      <c r="J117" s="83"/>
      <c r="K117" s="4"/>
      <c r="L117" s="4"/>
      <c r="M117" s="4"/>
      <c r="N117" s="4"/>
      <c r="O117" s="4"/>
      <c r="P117" s="4"/>
    </row>
    <row r="118" spans="1:16" customFormat="1" ht="12" customHeight="1" x14ac:dyDescent="0.2">
      <c r="A118" s="184" t="s">
        <v>962</v>
      </c>
      <c r="B118" s="184" t="s">
        <v>1977</v>
      </c>
      <c r="C118" s="184" t="s">
        <v>174</v>
      </c>
      <c r="D118" s="184" t="s">
        <v>1540</v>
      </c>
      <c r="E118" s="268" t="s">
        <v>620</v>
      </c>
      <c r="F118" s="136" t="s">
        <v>2718</v>
      </c>
      <c r="G118" s="184" t="s">
        <v>1541</v>
      </c>
      <c r="H118" s="99" t="s">
        <v>1542</v>
      </c>
      <c r="I118" s="99" t="s">
        <v>1098</v>
      </c>
      <c r="J118" s="192" t="s">
        <v>1097</v>
      </c>
      <c r="K118" s="99" t="s">
        <v>1099</v>
      </c>
      <c r="L118" s="99" t="s">
        <v>842</v>
      </c>
      <c r="M118" s="99" t="s">
        <v>1500</v>
      </c>
      <c r="N118" s="4"/>
      <c r="O118" s="4"/>
      <c r="P118" s="1"/>
    </row>
    <row r="119" spans="1:16" customFormat="1" ht="12" customHeight="1" x14ac:dyDescent="0.2">
      <c r="A119" s="184" t="s">
        <v>4006</v>
      </c>
      <c r="B119" s="135">
        <v>2608</v>
      </c>
      <c r="C119" s="626">
        <v>87</v>
      </c>
      <c r="D119" s="673"/>
      <c r="E119" s="673"/>
      <c r="F119" s="627"/>
      <c r="G119" s="626">
        <v>433</v>
      </c>
      <c r="H119" s="673"/>
      <c r="I119" s="627"/>
      <c r="J119" s="5">
        <v>18</v>
      </c>
      <c r="K119" s="829">
        <v>716</v>
      </c>
      <c r="L119" s="830"/>
      <c r="M119" s="135">
        <v>1354</v>
      </c>
      <c r="N119" s="4"/>
      <c r="O119" s="4"/>
      <c r="P119" s="1"/>
    </row>
    <row r="120" spans="1:16" customFormat="1" ht="12" customHeight="1" x14ac:dyDescent="0.2">
      <c r="A120" s="184">
        <v>2</v>
      </c>
      <c r="B120" s="135">
        <v>1544</v>
      </c>
      <c r="C120" s="626">
        <v>49</v>
      </c>
      <c r="D120" s="673"/>
      <c r="E120" s="673"/>
      <c r="F120" s="627"/>
      <c r="G120" s="626">
        <v>340</v>
      </c>
      <c r="H120" s="673"/>
      <c r="I120" s="627"/>
      <c r="J120" s="5">
        <v>1</v>
      </c>
      <c r="K120" s="829">
        <v>679</v>
      </c>
      <c r="L120" s="830"/>
      <c r="M120" s="200">
        <v>475</v>
      </c>
      <c r="N120" s="4"/>
      <c r="O120" s="4"/>
      <c r="P120" s="1"/>
    </row>
    <row r="121" spans="1:16" ht="12" customHeight="1" x14ac:dyDescent="0.2">
      <c r="A121" s="184">
        <v>3</v>
      </c>
      <c r="B121" s="135">
        <v>1862</v>
      </c>
      <c r="C121" s="626">
        <v>99</v>
      </c>
      <c r="D121" s="673"/>
      <c r="E121" s="673"/>
      <c r="F121" s="627"/>
      <c r="G121" s="626">
        <v>698</v>
      </c>
      <c r="H121" s="673"/>
      <c r="I121" s="673"/>
      <c r="J121" s="673"/>
      <c r="K121" s="40">
        <v>431</v>
      </c>
      <c r="L121" s="5">
        <v>6</v>
      </c>
      <c r="M121" s="200">
        <v>628</v>
      </c>
      <c r="N121" s="4"/>
      <c r="O121" s="4"/>
      <c r="P121" s="4"/>
    </row>
    <row r="122" spans="1:16" ht="12" customHeight="1" x14ac:dyDescent="0.2">
      <c r="A122" s="184">
        <v>4</v>
      </c>
      <c r="B122" s="135">
        <v>2318</v>
      </c>
      <c r="C122" s="626">
        <v>102</v>
      </c>
      <c r="D122" s="673"/>
      <c r="E122" s="673"/>
      <c r="F122" s="627"/>
      <c r="G122" s="405">
        <v>464</v>
      </c>
      <c r="H122" s="405">
        <v>55</v>
      </c>
      <c r="I122" s="405">
        <v>380</v>
      </c>
      <c r="J122" s="405">
        <v>2</v>
      </c>
      <c r="K122" s="829">
        <v>623</v>
      </c>
      <c r="L122" s="830"/>
      <c r="M122" s="200">
        <v>692</v>
      </c>
      <c r="N122" s="4"/>
      <c r="O122" s="4"/>
      <c r="P122" s="4"/>
    </row>
    <row r="123" spans="1:16" ht="12" customHeight="1" x14ac:dyDescent="0.2">
      <c r="A123" s="184">
        <v>5</v>
      </c>
      <c r="B123" s="135">
        <v>2336</v>
      </c>
      <c r="C123" s="626">
        <v>133</v>
      </c>
      <c r="D123" s="673"/>
      <c r="E123" s="673"/>
      <c r="F123" s="627"/>
      <c r="G123" s="184">
        <v>378</v>
      </c>
      <c r="H123" s="184">
        <v>42</v>
      </c>
      <c r="I123" s="184">
        <v>337</v>
      </c>
      <c r="J123" s="184">
        <v>11</v>
      </c>
      <c r="K123" s="829">
        <v>745</v>
      </c>
      <c r="L123" s="830"/>
      <c r="M123" s="200">
        <v>690</v>
      </c>
      <c r="N123" s="4"/>
      <c r="O123" s="4"/>
      <c r="P123" s="4"/>
    </row>
    <row r="124" spans="1:16" ht="12" customHeight="1" x14ac:dyDescent="0.2">
      <c r="A124" s="7" t="s">
        <v>4336</v>
      </c>
      <c r="B124" s="4"/>
      <c r="E124" s="8"/>
      <c r="I124" s="8"/>
      <c r="K124" s="4"/>
      <c r="M124" s="2" t="s">
        <v>88</v>
      </c>
      <c r="N124" s="4"/>
      <c r="O124" s="4"/>
      <c r="P124" s="4"/>
    </row>
    <row r="125" spans="1:16" ht="12" customHeight="1" x14ac:dyDescent="0.2">
      <c r="A125" s="7" t="s">
        <v>4372</v>
      </c>
      <c r="B125" s="4"/>
      <c r="E125" s="8"/>
      <c r="I125" s="8"/>
      <c r="K125" s="4"/>
      <c r="M125" s="2" t="s">
        <v>4422</v>
      </c>
      <c r="N125" s="4"/>
      <c r="O125" s="4"/>
      <c r="P125" s="4"/>
    </row>
    <row r="126" spans="1:16" ht="14.15" customHeight="1" x14ac:dyDescent="0.2">
      <c r="A126" s="7"/>
      <c r="B126" s="4"/>
      <c r="E126" s="8"/>
      <c r="I126" s="8"/>
      <c r="K126" s="4"/>
      <c r="M126" s="2"/>
      <c r="N126" s="4"/>
      <c r="O126" s="4"/>
      <c r="P126" s="4"/>
    </row>
  </sheetData>
  <mergeCells count="83">
    <mergeCell ref="L60:L61"/>
    <mergeCell ref="J60:J61"/>
    <mergeCell ref="K60:K61"/>
    <mergeCell ref="B30:C30"/>
    <mergeCell ref="D30:E30"/>
    <mergeCell ref="D31:E31"/>
    <mergeCell ref="C19:D19"/>
    <mergeCell ref="C21:D21"/>
    <mergeCell ref="B28:C28"/>
    <mergeCell ref="D28:E28"/>
    <mergeCell ref="C22:D22"/>
    <mergeCell ref="A20:B20"/>
    <mergeCell ref="C20:D20"/>
    <mergeCell ref="D29:E29"/>
    <mergeCell ref="B29:C29"/>
    <mergeCell ref="A21:B21"/>
    <mergeCell ref="A23:B23"/>
    <mergeCell ref="C23:D23"/>
    <mergeCell ref="A22:B22"/>
    <mergeCell ref="B27:C27"/>
    <mergeCell ref="B80:C80"/>
    <mergeCell ref="A60:A61"/>
    <mergeCell ref="B60:H60"/>
    <mergeCell ref="B31:C31"/>
    <mergeCell ref="H70:I70"/>
    <mergeCell ref="A70:A71"/>
    <mergeCell ref="B32:C32"/>
    <mergeCell ref="D32:E32"/>
    <mergeCell ref="B70:C70"/>
    <mergeCell ref="D80:E80"/>
    <mergeCell ref="H80:I80"/>
    <mergeCell ref="A80:A81"/>
    <mergeCell ref="C11:D11"/>
    <mergeCell ref="C9:D9"/>
    <mergeCell ref="A9:B9"/>
    <mergeCell ref="A10:B10"/>
    <mergeCell ref="C10:D10"/>
    <mergeCell ref="A11:B11"/>
    <mergeCell ref="A12:B12"/>
    <mergeCell ref="C18:D18"/>
    <mergeCell ref="C12:D12"/>
    <mergeCell ref="A13:B13"/>
    <mergeCell ref="C13:D13"/>
    <mergeCell ref="A18:B18"/>
    <mergeCell ref="A14:B14"/>
    <mergeCell ref="C14:D14"/>
    <mergeCell ref="A5:B5"/>
    <mergeCell ref="A8:B8"/>
    <mergeCell ref="C8:D8"/>
    <mergeCell ref="C5:D5"/>
    <mergeCell ref="C6:D6"/>
    <mergeCell ref="A7:B7"/>
    <mergeCell ref="A6:B6"/>
    <mergeCell ref="C7:D7"/>
    <mergeCell ref="A98:A99"/>
    <mergeCell ref="K122:L122"/>
    <mergeCell ref="C120:F120"/>
    <mergeCell ref="C121:F121"/>
    <mergeCell ref="G121:J121"/>
    <mergeCell ref="G120:I120"/>
    <mergeCell ref="G119:I119"/>
    <mergeCell ref="C119:F119"/>
    <mergeCell ref="B98:C98"/>
    <mergeCell ref="D98:E98"/>
    <mergeCell ref="F98:G98"/>
    <mergeCell ref="K120:L120"/>
    <mergeCell ref="H98:I98"/>
    <mergeCell ref="C123:F123"/>
    <mergeCell ref="K123:L123"/>
    <mergeCell ref="C3:D3"/>
    <mergeCell ref="C4:D4"/>
    <mergeCell ref="C17:D17"/>
    <mergeCell ref="B89:C89"/>
    <mergeCell ref="F70:G70"/>
    <mergeCell ref="F80:G80"/>
    <mergeCell ref="D89:E89"/>
    <mergeCell ref="D70:E70"/>
    <mergeCell ref="A3:B4"/>
    <mergeCell ref="D27:E27"/>
    <mergeCell ref="A19:B19"/>
    <mergeCell ref="A89:A90"/>
    <mergeCell ref="C122:F122"/>
    <mergeCell ref="K119:L119"/>
  </mergeCells>
  <phoneticPr fontId="2"/>
  <pageMargins left="0.78740157480314965" right="0.19685039370078741" top="0.98425196850393704" bottom="0.98425196850393704" header="0.51181102362204722" footer="0.51181102362204722"/>
  <pageSetup paperSize="9" scale="77" orientation="portrait" r:id="rId1"/>
  <headerFooter alignWithMargins="0"/>
  <rowBreaks count="1" manualBreakCount="1">
    <brk id="67"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655FD-DB91-4121-8A32-1B5E1F147736}">
  <sheetPr>
    <tabColor theme="5" tint="0.39997558519241921"/>
  </sheetPr>
  <dimension ref="A1:P59"/>
  <sheetViews>
    <sheetView view="pageBreakPreview" topLeftCell="A5" zoomScaleNormal="100" zoomScaleSheetLayoutView="100" workbookViewId="0">
      <selection activeCell="B38" sqref="B38"/>
    </sheetView>
  </sheetViews>
  <sheetFormatPr defaultColWidth="9" defaultRowHeight="12" x14ac:dyDescent="0.2"/>
  <cols>
    <col min="1" max="1" width="7.6328125" style="1" customWidth="1"/>
    <col min="2" max="2" width="9.90625" style="1" customWidth="1"/>
    <col min="3" max="13" width="7.6328125" style="1" customWidth="1"/>
    <col min="14" max="17" width="8.36328125" style="1" customWidth="1"/>
    <col min="18" max="16384" width="9" style="1"/>
  </cols>
  <sheetData>
    <row r="1" spans="1:15" ht="14.15" customHeight="1" x14ac:dyDescent="0.2">
      <c r="A1" s="6" t="s">
        <v>540</v>
      </c>
      <c r="B1" s="4"/>
      <c r="C1" s="4"/>
      <c r="D1" s="4"/>
      <c r="E1" s="4"/>
      <c r="F1" s="4"/>
      <c r="G1" s="4"/>
      <c r="H1" s="4"/>
      <c r="I1" s="4"/>
      <c r="K1" s="4"/>
      <c r="L1" s="4"/>
      <c r="M1" s="4"/>
      <c r="N1" s="4"/>
      <c r="O1" s="4"/>
    </row>
    <row r="2" spans="1:15" ht="23.15" customHeight="1" x14ac:dyDescent="0.2">
      <c r="A2" s="47" t="s">
        <v>4399</v>
      </c>
      <c r="J2" s="4"/>
      <c r="K2" s="4"/>
      <c r="L2" s="4"/>
      <c r="N2" s="4"/>
    </row>
    <row r="3" spans="1:15" ht="41.5" customHeight="1" x14ac:dyDescent="0.2">
      <c r="A3" s="675" t="s">
        <v>962</v>
      </c>
      <c r="B3" s="640" t="s">
        <v>1174</v>
      </c>
      <c r="C3" s="640"/>
      <c r="D3" s="640"/>
      <c r="E3" s="841" t="s">
        <v>859</v>
      </c>
      <c r="F3" s="85" t="s">
        <v>860</v>
      </c>
      <c r="G3" s="384" t="s">
        <v>861</v>
      </c>
      <c r="H3" s="394" t="s">
        <v>3368</v>
      </c>
      <c r="I3" s="394" t="s">
        <v>3369</v>
      </c>
      <c r="J3" s="84" t="s">
        <v>1054</v>
      </c>
      <c r="K3" s="4"/>
      <c r="L3" s="4"/>
    </row>
    <row r="4" spans="1:15" ht="12" customHeight="1" x14ac:dyDescent="0.2">
      <c r="A4" s="675"/>
      <c r="B4" s="99" t="s">
        <v>469</v>
      </c>
      <c r="C4" s="99" t="s">
        <v>726</v>
      </c>
      <c r="D4" s="99" t="s">
        <v>98</v>
      </c>
      <c r="E4" s="842"/>
      <c r="F4" s="87" t="s">
        <v>99</v>
      </c>
      <c r="G4" s="191" t="s">
        <v>1574</v>
      </c>
      <c r="H4" s="377" t="s">
        <v>858</v>
      </c>
      <c r="I4" s="377" t="s">
        <v>858</v>
      </c>
      <c r="J4" s="377" t="s">
        <v>858</v>
      </c>
    </row>
    <row r="5" spans="1:15" ht="12" customHeight="1" x14ac:dyDescent="0.2">
      <c r="A5" s="99" t="s">
        <v>4006</v>
      </c>
      <c r="B5" s="135">
        <v>6136</v>
      </c>
      <c r="C5" s="135">
        <v>4742</v>
      </c>
      <c r="D5" s="135">
        <v>1394</v>
      </c>
      <c r="E5" s="88">
        <v>934.47500000000002</v>
      </c>
      <c r="F5" s="88">
        <v>43.45</v>
      </c>
      <c r="G5" s="88">
        <v>3</v>
      </c>
      <c r="H5" s="146">
        <v>208</v>
      </c>
      <c r="I5" s="146">
        <v>9</v>
      </c>
      <c r="J5" s="146">
        <v>14</v>
      </c>
    </row>
    <row r="6" spans="1:15" ht="12" customHeight="1" x14ac:dyDescent="0.2">
      <c r="A6" s="99">
        <v>2</v>
      </c>
      <c r="B6" s="135">
        <v>2613</v>
      </c>
      <c r="C6" s="135">
        <v>2456</v>
      </c>
      <c r="D6" s="135">
        <v>157</v>
      </c>
      <c r="E6" s="88">
        <v>452</v>
      </c>
      <c r="F6" s="88">
        <v>94</v>
      </c>
      <c r="G6" s="88">
        <v>10</v>
      </c>
      <c r="H6" s="146">
        <v>198</v>
      </c>
      <c r="I6" s="146">
        <v>7</v>
      </c>
      <c r="J6" s="146">
        <v>11</v>
      </c>
    </row>
    <row r="7" spans="1:15" ht="12" customHeight="1" x14ac:dyDescent="0.2">
      <c r="A7" s="99">
        <v>3</v>
      </c>
      <c r="B7" s="135">
        <v>3436</v>
      </c>
      <c r="C7" s="135">
        <v>2868</v>
      </c>
      <c r="D7" s="135">
        <v>568</v>
      </c>
      <c r="E7" s="88">
        <v>629</v>
      </c>
      <c r="F7" s="88">
        <v>153</v>
      </c>
      <c r="G7" s="88">
        <v>134</v>
      </c>
      <c r="H7" s="146">
        <v>271</v>
      </c>
      <c r="I7" s="146">
        <v>7</v>
      </c>
      <c r="J7" s="146">
        <v>7</v>
      </c>
    </row>
    <row r="8" spans="1:15" ht="12" customHeight="1" x14ac:dyDescent="0.2">
      <c r="A8" s="99">
        <v>4</v>
      </c>
      <c r="B8" s="135">
        <v>7800</v>
      </c>
      <c r="C8" s="135">
        <v>5809</v>
      </c>
      <c r="D8" s="135">
        <v>1991</v>
      </c>
      <c r="E8" s="88">
        <v>1854</v>
      </c>
      <c r="F8" s="88">
        <v>45</v>
      </c>
      <c r="G8" s="88">
        <v>161</v>
      </c>
      <c r="H8" s="146">
        <v>259</v>
      </c>
      <c r="I8" s="146">
        <v>8</v>
      </c>
      <c r="J8" s="146">
        <v>6</v>
      </c>
    </row>
    <row r="9" spans="1:15" ht="12" customHeight="1" x14ac:dyDescent="0.2">
      <c r="A9" s="99">
        <v>5</v>
      </c>
      <c r="B9" s="135">
        <v>5104</v>
      </c>
      <c r="C9" s="135">
        <v>4064</v>
      </c>
      <c r="D9" s="135">
        <v>1040</v>
      </c>
      <c r="E9" s="88">
        <v>1053</v>
      </c>
      <c r="F9" s="88">
        <v>76</v>
      </c>
      <c r="G9" s="88">
        <v>2</v>
      </c>
      <c r="H9" s="146">
        <v>267</v>
      </c>
      <c r="I9" s="146">
        <v>7</v>
      </c>
      <c r="J9" s="146">
        <v>3</v>
      </c>
    </row>
    <row r="10" spans="1:15" ht="12" customHeight="1" x14ac:dyDescent="0.2">
      <c r="A10" s="7" t="s">
        <v>2176</v>
      </c>
      <c r="J10" s="2" t="s">
        <v>4271</v>
      </c>
    </row>
    <row r="11" spans="1:15" ht="14.15" customHeight="1" x14ac:dyDescent="0.2">
      <c r="A11" s="7"/>
      <c r="G11" s="89"/>
      <c r="J11" s="2"/>
    </row>
    <row r="12" spans="1:15" ht="17.149999999999999" customHeight="1" x14ac:dyDescent="0.2">
      <c r="A12" s="47" t="s">
        <v>2826</v>
      </c>
      <c r="J12" s="4"/>
      <c r="K12" s="4"/>
      <c r="L12" s="4"/>
    </row>
    <row r="13" spans="1:15" ht="12" customHeight="1" x14ac:dyDescent="0.2">
      <c r="A13" s="675" t="s">
        <v>962</v>
      </c>
      <c r="B13" s="626" t="s">
        <v>1174</v>
      </c>
      <c r="C13" s="673"/>
      <c r="D13" s="627"/>
      <c r="E13" s="841" t="s">
        <v>859</v>
      </c>
      <c r="F13" s="85" t="s">
        <v>860</v>
      </c>
      <c r="G13" s="843" t="s">
        <v>1420</v>
      </c>
      <c r="H13" s="384" t="s">
        <v>861</v>
      </c>
      <c r="J13" s="4"/>
      <c r="K13" s="4"/>
      <c r="L13" s="4"/>
      <c r="M13" s="4"/>
    </row>
    <row r="14" spans="1:15" ht="12" customHeight="1" x14ac:dyDescent="0.2">
      <c r="A14" s="675"/>
      <c r="B14" s="99" t="s">
        <v>469</v>
      </c>
      <c r="C14" s="99" t="s">
        <v>726</v>
      </c>
      <c r="D14" s="99" t="s">
        <v>98</v>
      </c>
      <c r="E14" s="842"/>
      <c r="F14" s="87" t="s">
        <v>99</v>
      </c>
      <c r="G14" s="844"/>
      <c r="H14" s="191" t="s">
        <v>1574</v>
      </c>
      <c r="J14" s="4"/>
      <c r="K14" s="4"/>
      <c r="L14" s="4"/>
      <c r="M14" s="4"/>
    </row>
    <row r="15" spans="1:15" ht="12" customHeight="1" x14ac:dyDescent="0.2">
      <c r="A15" s="99" t="s">
        <v>4006</v>
      </c>
      <c r="B15" s="135">
        <v>10244</v>
      </c>
      <c r="C15" s="135">
        <v>7661</v>
      </c>
      <c r="D15" s="135">
        <v>2583</v>
      </c>
      <c r="E15" s="88">
        <v>980</v>
      </c>
      <c r="F15" s="337">
        <v>45</v>
      </c>
      <c r="G15" s="91" t="s">
        <v>4005</v>
      </c>
      <c r="H15" s="337">
        <v>2</v>
      </c>
    </row>
    <row r="16" spans="1:15" ht="12" customHeight="1" x14ac:dyDescent="0.2">
      <c r="A16" s="99">
        <v>2</v>
      </c>
      <c r="B16" s="135">
        <v>4963</v>
      </c>
      <c r="C16" s="135">
        <v>3045</v>
      </c>
      <c r="D16" s="135">
        <v>1918</v>
      </c>
      <c r="E16" s="88">
        <v>972</v>
      </c>
      <c r="F16" s="337">
        <v>27</v>
      </c>
      <c r="G16" s="337">
        <v>1</v>
      </c>
      <c r="H16" s="337">
        <v>1</v>
      </c>
    </row>
    <row r="17" spans="1:13" ht="12.75" customHeight="1" x14ac:dyDescent="0.2">
      <c r="A17" s="99">
        <v>3</v>
      </c>
      <c r="B17" s="135">
        <v>7525</v>
      </c>
      <c r="C17" s="135">
        <v>5773</v>
      </c>
      <c r="D17" s="135">
        <v>1752</v>
      </c>
      <c r="E17" s="88">
        <v>2390</v>
      </c>
      <c r="F17" s="337">
        <v>285</v>
      </c>
      <c r="G17" s="91" t="s">
        <v>4005</v>
      </c>
      <c r="H17" s="337">
        <v>1</v>
      </c>
    </row>
    <row r="18" spans="1:13" ht="12.75" customHeight="1" x14ac:dyDescent="0.2">
      <c r="A18" s="99">
        <v>4</v>
      </c>
      <c r="B18" s="135">
        <v>8488</v>
      </c>
      <c r="C18" s="135">
        <v>6671</v>
      </c>
      <c r="D18" s="135">
        <v>1817</v>
      </c>
      <c r="E18" s="88">
        <v>2874</v>
      </c>
      <c r="F18" s="337">
        <v>272</v>
      </c>
      <c r="G18" s="337">
        <v>1</v>
      </c>
      <c r="H18" s="337">
        <v>1</v>
      </c>
    </row>
    <row r="19" spans="1:13" ht="12.75" customHeight="1" x14ac:dyDescent="0.2">
      <c r="A19" s="99">
        <v>5</v>
      </c>
      <c r="B19" s="135">
        <v>5675</v>
      </c>
      <c r="C19" s="135">
        <v>4105</v>
      </c>
      <c r="D19" s="135">
        <v>1570</v>
      </c>
      <c r="E19" s="88">
        <v>1446</v>
      </c>
      <c r="F19" s="337">
        <v>31</v>
      </c>
      <c r="G19" s="337">
        <v>0</v>
      </c>
      <c r="H19" s="337">
        <v>3</v>
      </c>
    </row>
    <row r="20" spans="1:13" ht="12" customHeight="1" x14ac:dyDescent="0.2">
      <c r="A20" s="166"/>
      <c r="B20" s="41"/>
      <c r="C20" s="41"/>
      <c r="D20" s="41"/>
      <c r="E20" s="90"/>
      <c r="F20" s="89"/>
      <c r="G20" s="89"/>
      <c r="H20" s="2" t="s">
        <v>4270</v>
      </c>
    </row>
    <row r="21" spans="1:13" ht="14.15" customHeight="1" x14ac:dyDescent="0.2">
      <c r="A21" s="166"/>
      <c r="B21" s="41"/>
      <c r="C21" s="41"/>
      <c r="D21" s="41"/>
      <c r="E21" s="90"/>
      <c r="F21" s="89"/>
      <c r="G21" s="89"/>
      <c r="H21" s="2"/>
    </row>
    <row r="22" spans="1:13" ht="17.149999999999999" customHeight="1" x14ac:dyDescent="0.2">
      <c r="A22" s="47" t="s">
        <v>4400</v>
      </c>
      <c r="J22" s="4"/>
      <c r="K22" s="4"/>
      <c r="L22" s="4"/>
    </row>
    <row r="23" spans="1:13" ht="15" customHeight="1" x14ac:dyDescent="0.2">
      <c r="A23" s="711" t="s">
        <v>962</v>
      </c>
      <c r="B23" s="626" t="s">
        <v>1174</v>
      </c>
      <c r="C23" s="673"/>
      <c r="D23" s="627"/>
      <c r="E23" s="845" t="s">
        <v>859</v>
      </c>
      <c r="F23" s="85" t="s">
        <v>860</v>
      </c>
      <c r="G23" s="86" t="s">
        <v>769</v>
      </c>
      <c r="H23" s="384" t="s">
        <v>541</v>
      </c>
      <c r="I23" s="839" t="s">
        <v>2638</v>
      </c>
      <c r="J23" s="839" t="s">
        <v>1420</v>
      </c>
      <c r="K23" s="4"/>
      <c r="L23" s="4"/>
      <c r="M23" s="4"/>
    </row>
    <row r="24" spans="1:13" ht="20.149999999999999" customHeight="1" x14ac:dyDescent="0.2">
      <c r="A24" s="712"/>
      <c r="B24" s="99" t="s">
        <v>469</v>
      </c>
      <c r="C24" s="99" t="s">
        <v>726</v>
      </c>
      <c r="D24" s="99" t="s">
        <v>98</v>
      </c>
      <c r="E24" s="846"/>
      <c r="F24" s="87" t="s">
        <v>99</v>
      </c>
      <c r="G24" s="390" t="s">
        <v>1574</v>
      </c>
      <c r="H24" s="390" t="s">
        <v>1574</v>
      </c>
      <c r="I24" s="840"/>
      <c r="J24" s="840"/>
      <c r="K24" s="4"/>
      <c r="L24" s="4"/>
      <c r="M24" s="4"/>
    </row>
    <row r="25" spans="1:13" ht="12" customHeight="1" x14ac:dyDescent="0.2">
      <c r="A25" s="99" t="s">
        <v>4006</v>
      </c>
      <c r="B25" s="150">
        <v>6583</v>
      </c>
      <c r="C25" s="150">
        <v>5963</v>
      </c>
      <c r="D25" s="150">
        <v>620</v>
      </c>
      <c r="E25" s="63">
        <v>760</v>
      </c>
      <c r="F25" s="337">
        <v>164</v>
      </c>
      <c r="G25" s="200">
        <v>425</v>
      </c>
      <c r="H25" s="91">
        <v>48</v>
      </c>
      <c r="I25" s="91">
        <v>3</v>
      </c>
      <c r="J25" s="91" t="s">
        <v>4005</v>
      </c>
    </row>
    <row r="26" spans="1:13" ht="12" customHeight="1" x14ac:dyDescent="0.2">
      <c r="A26" s="99">
        <v>2</v>
      </c>
      <c r="B26" s="150">
        <v>5036</v>
      </c>
      <c r="C26" s="150">
        <v>4462</v>
      </c>
      <c r="D26" s="150">
        <v>574</v>
      </c>
      <c r="E26" s="63">
        <v>904</v>
      </c>
      <c r="F26" s="337">
        <v>116</v>
      </c>
      <c r="G26" s="200">
        <v>427</v>
      </c>
      <c r="H26" s="91">
        <v>50</v>
      </c>
      <c r="I26" s="91">
        <v>2</v>
      </c>
      <c r="J26" s="91" t="s">
        <v>4005</v>
      </c>
    </row>
    <row r="27" spans="1:13" ht="12" customHeight="1" x14ac:dyDescent="0.2">
      <c r="A27" s="99">
        <v>3</v>
      </c>
      <c r="B27" s="150">
        <v>10186</v>
      </c>
      <c r="C27" s="150">
        <v>8427</v>
      </c>
      <c r="D27" s="150">
        <v>1759</v>
      </c>
      <c r="E27" s="63">
        <v>2714</v>
      </c>
      <c r="F27" s="337">
        <v>37</v>
      </c>
      <c r="G27" s="200">
        <v>437</v>
      </c>
      <c r="H27" s="91">
        <v>53</v>
      </c>
      <c r="I27" s="91">
        <v>8</v>
      </c>
      <c r="J27" s="91" t="s">
        <v>4005</v>
      </c>
    </row>
    <row r="28" spans="1:13" ht="12" customHeight="1" x14ac:dyDescent="0.2">
      <c r="A28" s="99">
        <v>4</v>
      </c>
      <c r="B28" s="150">
        <v>11170</v>
      </c>
      <c r="C28" s="150">
        <v>9076</v>
      </c>
      <c r="D28" s="150">
        <v>2094</v>
      </c>
      <c r="E28" s="63">
        <v>2336</v>
      </c>
      <c r="F28" s="337">
        <v>48</v>
      </c>
      <c r="G28" s="200">
        <v>448</v>
      </c>
      <c r="H28" s="91">
        <v>58</v>
      </c>
      <c r="I28" s="91">
        <v>22</v>
      </c>
      <c r="J28" s="91">
        <v>5</v>
      </c>
    </row>
    <row r="29" spans="1:13" ht="12" customHeight="1" x14ac:dyDescent="0.2">
      <c r="A29" s="99">
        <v>5</v>
      </c>
      <c r="B29" s="150">
        <v>8137</v>
      </c>
      <c r="C29" s="150">
        <f>B29-D29</f>
        <v>7080</v>
      </c>
      <c r="D29" s="150">
        <v>1057</v>
      </c>
      <c r="E29" s="63">
        <v>1196</v>
      </c>
      <c r="F29" s="337">
        <v>49</v>
      </c>
      <c r="G29" s="200">
        <v>443</v>
      </c>
      <c r="H29" s="91">
        <v>58</v>
      </c>
      <c r="I29" s="91">
        <v>0</v>
      </c>
      <c r="J29" s="91">
        <v>0</v>
      </c>
    </row>
    <row r="30" spans="1:13" ht="14.15" customHeight="1" x14ac:dyDescent="0.2">
      <c r="I30"/>
      <c r="J30" s="2" t="s">
        <v>4270</v>
      </c>
      <c r="K30"/>
    </row>
    <row r="31" spans="1:13" ht="14.15" customHeight="1" x14ac:dyDescent="0.2">
      <c r="A31" s="47" t="s">
        <v>2827</v>
      </c>
      <c r="I31"/>
      <c r="J31" s="2"/>
      <c r="K31"/>
    </row>
    <row r="32" spans="1:13" ht="12" customHeight="1" x14ac:dyDescent="0.2">
      <c r="A32" s="711" t="s">
        <v>4285</v>
      </c>
      <c r="B32" s="635" t="s">
        <v>4283</v>
      </c>
      <c r="C32" s="636"/>
      <c r="D32" s="636"/>
      <c r="E32" s="637"/>
      <c r="F32" s="635" t="s">
        <v>4284</v>
      </c>
      <c r="G32" s="636"/>
      <c r="H32" s="636"/>
      <c r="I32" s="637"/>
      <c r="J32" s="2"/>
      <c r="K32"/>
    </row>
    <row r="33" spans="1:13" ht="12" customHeight="1" x14ac:dyDescent="0.2">
      <c r="A33" s="847"/>
      <c r="B33" s="640" t="s">
        <v>1174</v>
      </c>
      <c r="C33" s="640"/>
      <c r="D33" s="640"/>
      <c r="E33" s="841" t="s">
        <v>859</v>
      </c>
      <c r="F33" s="640" t="s">
        <v>1174</v>
      </c>
      <c r="G33" s="640"/>
      <c r="H33" s="640"/>
      <c r="I33" s="841" t="s">
        <v>859</v>
      </c>
      <c r="J33" s="4"/>
      <c r="K33" s="4"/>
      <c r="L33" s="4"/>
      <c r="M33" s="4"/>
    </row>
    <row r="34" spans="1:13" ht="12" customHeight="1" x14ac:dyDescent="0.2">
      <c r="A34" s="712"/>
      <c r="B34" s="99" t="s">
        <v>469</v>
      </c>
      <c r="C34" s="99" t="s">
        <v>726</v>
      </c>
      <c r="D34" s="99" t="s">
        <v>98</v>
      </c>
      <c r="E34" s="842"/>
      <c r="F34" s="99" t="s">
        <v>469</v>
      </c>
      <c r="G34" s="99" t="s">
        <v>726</v>
      </c>
      <c r="H34" s="99" t="s">
        <v>98</v>
      </c>
      <c r="I34" s="842"/>
      <c r="J34" s="4"/>
      <c r="K34" s="4"/>
      <c r="L34" s="4"/>
      <c r="M34" s="4"/>
    </row>
    <row r="35" spans="1:13" ht="12" customHeight="1" x14ac:dyDescent="0.2">
      <c r="A35" s="99" t="s">
        <v>4159</v>
      </c>
      <c r="B35" s="135">
        <v>17714</v>
      </c>
      <c r="C35" s="135">
        <v>15209</v>
      </c>
      <c r="D35" s="135">
        <v>2505</v>
      </c>
      <c r="E35" s="88">
        <v>4396</v>
      </c>
      <c r="F35" s="135" t="s">
        <v>4005</v>
      </c>
      <c r="G35" s="135" t="s">
        <v>4005</v>
      </c>
      <c r="H35" s="135" t="s">
        <v>4005</v>
      </c>
      <c r="I35" s="135" t="s">
        <v>4005</v>
      </c>
      <c r="J35" s="51"/>
      <c r="K35" s="51"/>
    </row>
    <row r="36" spans="1:13" ht="12" customHeight="1" x14ac:dyDescent="0.2">
      <c r="A36" s="99">
        <v>2</v>
      </c>
      <c r="B36" s="135" t="s">
        <v>4005</v>
      </c>
      <c r="C36" s="135" t="s">
        <v>4005</v>
      </c>
      <c r="D36" s="135" t="s">
        <v>4005</v>
      </c>
      <c r="E36" s="135" t="s">
        <v>4005</v>
      </c>
      <c r="F36" s="135" t="s">
        <v>4005</v>
      </c>
      <c r="G36" s="135" t="s">
        <v>4005</v>
      </c>
      <c r="H36" s="135" t="s">
        <v>4005</v>
      </c>
      <c r="I36" s="135" t="s">
        <v>4005</v>
      </c>
      <c r="J36" s="51"/>
      <c r="K36" s="51"/>
    </row>
    <row r="37" spans="1:13" ht="12" customHeight="1" x14ac:dyDescent="0.2">
      <c r="A37" s="99">
        <v>3</v>
      </c>
      <c r="B37" s="135">
        <v>25677</v>
      </c>
      <c r="C37" s="135">
        <v>15710</v>
      </c>
      <c r="D37" s="135">
        <v>9967</v>
      </c>
      <c r="E37" s="88">
        <v>8806</v>
      </c>
      <c r="F37" s="135">
        <v>31621</v>
      </c>
      <c r="G37" s="135">
        <v>16027</v>
      </c>
      <c r="H37" s="135">
        <v>15594</v>
      </c>
      <c r="I37" s="88">
        <v>10488</v>
      </c>
      <c r="J37" s="51"/>
      <c r="K37" s="51"/>
    </row>
    <row r="38" spans="1:13" ht="12" customHeight="1" x14ac:dyDescent="0.2">
      <c r="A38" s="99">
        <v>4</v>
      </c>
      <c r="B38" s="135">
        <v>19253</v>
      </c>
      <c r="C38" s="135">
        <v>12796</v>
      </c>
      <c r="D38" s="135">
        <v>6457</v>
      </c>
      <c r="E38" s="88">
        <v>7252</v>
      </c>
      <c r="F38" s="135">
        <v>23305</v>
      </c>
      <c r="G38" s="135">
        <v>12084</v>
      </c>
      <c r="H38" s="135">
        <v>11221</v>
      </c>
      <c r="I38" s="88">
        <v>8263</v>
      </c>
      <c r="J38" s="51"/>
      <c r="K38" s="51"/>
    </row>
    <row r="39" spans="1:13" ht="12" customHeight="1" x14ac:dyDescent="0.2">
      <c r="A39" s="99">
        <v>5</v>
      </c>
      <c r="B39" s="135">
        <v>18255</v>
      </c>
      <c r="C39" s="135">
        <v>11213</v>
      </c>
      <c r="D39" s="135">
        <v>7042</v>
      </c>
      <c r="E39" s="88">
        <v>6430</v>
      </c>
      <c r="F39" s="135">
        <v>27419</v>
      </c>
      <c r="G39" s="135">
        <v>14359</v>
      </c>
      <c r="H39" s="135">
        <v>13060</v>
      </c>
      <c r="I39" s="88">
        <v>9678</v>
      </c>
      <c r="J39" s="51"/>
      <c r="K39" s="51"/>
    </row>
    <row r="40" spans="1:13" ht="12" customHeight="1" x14ac:dyDescent="0.2">
      <c r="A40" s="7" t="s">
        <v>4160</v>
      </c>
      <c r="B40" s="41"/>
      <c r="C40" s="41"/>
      <c r="D40" s="41"/>
      <c r="E40" s="90"/>
      <c r="F40" s="90"/>
      <c r="G40" s="41"/>
      <c r="H40" s="2" t="s">
        <v>88</v>
      </c>
      <c r="J40" s="51"/>
      <c r="K40" s="51"/>
    </row>
    <row r="41" spans="1:13" ht="12" customHeight="1" x14ac:dyDescent="0.2">
      <c r="H41" s="2" t="s">
        <v>479</v>
      </c>
    </row>
    <row r="42" spans="1:13" ht="12" customHeight="1" x14ac:dyDescent="0.2">
      <c r="A42" s="711" t="s">
        <v>4285</v>
      </c>
      <c r="B42" s="635" t="s">
        <v>4286</v>
      </c>
      <c r="C42" s="636"/>
      <c r="D42" s="636"/>
      <c r="E42" s="636"/>
      <c r="F42" s="637"/>
      <c r="G42" s="845" t="s">
        <v>4287</v>
      </c>
      <c r="H42" s="845" t="s">
        <v>4288</v>
      </c>
      <c r="I42" s="776" t="s">
        <v>4289</v>
      </c>
      <c r="J42" s="776" t="s">
        <v>4290</v>
      </c>
    </row>
    <row r="43" spans="1:13" ht="12" customHeight="1" x14ac:dyDescent="0.2">
      <c r="A43" s="847"/>
      <c r="B43" s="626" t="s">
        <v>4291</v>
      </c>
      <c r="C43" s="673"/>
      <c r="D43" s="673"/>
      <c r="E43" s="627"/>
      <c r="F43" s="841" t="s">
        <v>4292</v>
      </c>
      <c r="G43" s="848"/>
      <c r="H43" s="848"/>
      <c r="I43" s="847"/>
      <c r="J43" s="847"/>
    </row>
    <row r="44" spans="1:13" ht="12" customHeight="1" x14ac:dyDescent="0.2">
      <c r="A44" s="712"/>
      <c r="B44" s="99" t="s">
        <v>469</v>
      </c>
      <c r="C44" s="99" t="s">
        <v>726</v>
      </c>
      <c r="D44" s="99" t="s">
        <v>98</v>
      </c>
      <c r="E44" s="99" t="s">
        <v>4293</v>
      </c>
      <c r="F44" s="842"/>
      <c r="G44" s="846"/>
      <c r="H44" s="846"/>
      <c r="I44" s="712"/>
      <c r="J44" s="712"/>
    </row>
    <row r="45" spans="1:13" ht="12" customHeight="1" x14ac:dyDescent="0.2">
      <c r="A45" s="99" t="s">
        <v>4159</v>
      </c>
      <c r="B45" s="135" t="s">
        <v>4005</v>
      </c>
      <c r="C45" s="135" t="s">
        <v>4005</v>
      </c>
      <c r="D45" s="135" t="s">
        <v>4005</v>
      </c>
      <c r="E45" s="135" t="s">
        <v>4005</v>
      </c>
      <c r="F45" s="135" t="s">
        <v>4005</v>
      </c>
      <c r="G45" s="62" t="s">
        <v>4005</v>
      </c>
      <c r="H45" s="88">
        <v>1288</v>
      </c>
      <c r="I45" s="135">
        <v>1480</v>
      </c>
      <c r="J45" s="88">
        <v>6</v>
      </c>
    </row>
    <row r="46" spans="1:13" ht="12" customHeight="1" x14ac:dyDescent="0.2">
      <c r="A46" s="99">
        <v>2</v>
      </c>
      <c r="B46" s="135" t="s">
        <v>4005</v>
      </c>
      <c r="C46" s="135" t="s">
        <v>4005</v>
      </c>
      <c r="D46" s="135" t="s">
        <v>4005</v>
      </c>
      <c r="E46" s="135" t="s">
        <v>4005</v>
      </c>
      <c r="F46" s="135" t="s">
        <v>4005</v>
      </c>
      <c r="G46" s="62" t="s">
        <v>4005</v>
      </c>
      <c r="H46" s="135" t="s">
        <v>4005</v>
      </c>
      <c r="I46" s="135" t="s">
        <v>4005</v>
      </c>
      <c r="J46" s="135" t="s">
        <v>4005</v>
      </c>
    </row>
    <row r="47" spans="1:13" ht="12" customHeight="1" x14ac:dyDescent="0.2">
      <c r="A47" s="99">
        <v>3</v>
      </c>
      <c r="B47" s="135">
        <v>907</v>
      </c>
      <c r="C47" s="135">
        <v>486</v>
      </c>
      <c r="D47" s="135">
        <v>414</v>
      </c>
      <c r="E47" s="135">
        <v>7</v>
      </c>
      <c r="F47" s="88">
        <v>5029</v>
      </c>
      <c r="G47" s="88">
        <v>7934</v>
      </c>
      <c r="H47" s="88">
        <v>3428</v>
      </c>
      <c r="I47" s="135">
        <v>1480</v>
      </c>
      <c r="J47" s="88">
        <v>4</v>
      </c>
    </row>
    <row r="48" spans="1:13" ht="12" customHeight="1" x14ac:dyDescent="0.2">
      <c r="A48" s="99">
        <v>4</v>
      </c>
      <c r="B48" s="135">
        <v>1627</v>
      </c>
      <c r="C48" s="135">
        <v>839</v>
      </c>
      <c r="D48" s="135">
        <v>674</v>
      </c>
      <c r="E48" s="135">
        <v>114</v>
      </c>
      <c r="F48" s="88">
        <v>8503</v>
      </c>
      <c r="G48" s="88">
        <v>5237</v>
      </c>
      <c r="H48" s="88">
        <v>3701</v>
      </c>
      <c r="I48" s="135">
        <v>1480</v>
      </c>
      <c r="J48" s="88">
        <v>4</v>
      </c>
    </row>
    <row r="49" spans="1:16" ht="12" customHeight="1" x14ac:dyDescent="0.2">
      <c r="A49" s="99">
        <v>5</v>
      </c>
      <c r="B49" s="135">
        <v>2364</v>
      </c>
      <c r="C49" s="135">
        <v>1187</v>
      </c>
      <c r="D49" s="135">
        <v>1027</v>
      </c>
      <c r="E49" s="135">
        <v>150</v>
      </c>
      <c r="F49" s="88">
        <v>12353</v>
      </c>
      <c r="G49" s="88">
        <v>5295</v>
      </c>
      <c r="H49" s="88">
        <v>4160</v>
      </c>
      <c r="I49" s="135">
        <v>1480</v>
      </c>
      <c r="J49" s="88">
        <v>4</v>
      </c>
    </row>
    <row r="50" spans="1:16" ht="12" customHeight="1" x14ac:dyDescent="0.2">
      <c r="A50" s="12" t="s">
        <v>4294</v>
      </c>
      <c r="J50" s="2" t="s">
        <v>4404</v>
      </c>
    </row>
    <row r="51" spans="1:16" customFormat="1" ht="12" customHeight="1" x14ac:dyDescent="0.2">
      <c r="A51" s="1"/>
      <c r="B51" s="1"/>
      <c r="C51" s="1"/>
      <c r="D51" s="1"/>
      <c r="E51" s="1"/>
      <c r="F51" s="1"/>
      <c r="G51" s="1"/>
      <c r="H51" s="2"/>
      <c r="I51" s="1"/>
      <c r="J51" s="1"/>
      <c r="K51" s="1"/>
      <c r="L51" s="1"/>
      <c r="M51" s="1"/>
      <c r="N51" s="1"/>
      <c r="O51" s="1"/>
      <c r="P51" s="4"/>
    </row>
    <row r="52" spans="1:16" customFormat="1" ht="12" customHeight="1" x14ac:dyDescent="0.2">
      <c r="A52" s="6" t="s">
        <v>4391</v>
      </c>
      <c r="B52" s="2"/>
      <c r="C52" s="2"/>
      <c r="D52" s="4"/>
      <c r="E52" s="4"/>
      <c r="F52" s="4"/>
      <c r="G52" s="4"/>
      <c r="H52" s="4"/>
      <c r="I52" s="2"/>
      <c r="J52" s="4"/>
      <c r="K52" s="4"/>
      <c r="L52" s="4"/>
      <c r="M52" s="4"/>
      <c r="N52" s="4"/>
      <c r="O52" s="4"/>
      <c r="P52" s="4"/>
    </row>
    <row r="53" spans="1:16" customFormat="1" ht="12" customHeight="1" x14ac:dyDescent="0.2">
      <c r="A53" s="704" t="s">
        <v>473</v>
      </c>
      <c r="B53" s="626" t="s">
        <v>1244</v>
      </c>
      <c r="C53" s="627"/>
      <c r="D53" s="626" t="s">
        <v>4279</v>
      </c>
      <c r="E53" s="627"/>
      <c r="F53" s="702" t="s">
        <v>4280</v>
      </c>
      <c r="G53" s="703"/>
      <c r="H53" s="626" t="s">
        <v>4281</v>
      </c>
      <c r="I53" s="627"/>
      <c r="J53" s="626" t="s">
        <v>490</v>
      </c>
      <c r="K53" s="627"/>
      <c r="L53" s="626" t="s">
        <v>4282</v>
      </c>
      <c r="M53" s="627"/>
      <c r="N53" s="626" t="s">
        <v>4368</v>
      </c>
      <c r="O53" s="627"/>
      <c r="P53" s="4"/>
    </row>
    <row r="54" spans="1:16" customFormat="1" ht="12" customHeight="1" x14ac:dyDescent="0.2">
      <c r="A54" s="706"/>
      <c r="B54" s="184" t="s">
        <v>172</v>
      </c>
      <c r="C54" s="184" t="s">
        <v>173</v>
      </c>
      <c r="D54" s="184" t="s">
        <v>172</v>
      </c>
      <c r="E54" s="184" t="s">
        <v>173</v>
      </c>
      <c r="F54" s="184" t="s">
        <v>172</v>
      </c>
      <c r="G54" s="184" t="s">
        <v>173</v>
      </c>
      <c r="H54" s="184" t="s">
        <v>172</v>
      </c>
      <c r="I54" s="184" t="s">
        <v>173</v>
      </c>
      <c r="J54" s="184" t="s">
        <v>172</v>
      </c>
      <c r="K54" s="184" t="s">
        <v>173</v>
      </c>
      <c r="L54" s="184" t="s">
        <v>172</v>
      </c>
      <c r="M54" s="184" t="s">
        <v>173</v>
      </c>
      <c r="N54" s="184" t="s">
        <v>172</v>
      </c>
      <c r="O54" s="184" t="s">
        <v>173</v>
      </c>
      <c r="P54" s="4"/>
    </row>
    <row r="55" spans="1:16" customFormat="1" ht="12" customHeight="1" x14ac:dyDescent="0.2">
      <c r="A55" s="184">
        <v>3</v>
      </c>
      <c r="B55" s="150">
        <v>620</v>
      </c>
      <c r="C55" s="150">
        <f>SUM(E55,G55,I55,K55,M55)</f>
        <v>4511</v>
      </c>
      <c r="D55" s="200">
        <v>141</v>
      </c>
      <c r="E55" s="150">
        <v>1256</v>
      </c>
      <c r="F55" s="135">
        <v>163</v>
      </c>
      <c r="G55" s="150">
        <v>1621</v>
      </c>
      <c r="H55" s="135">
        <v>70</v>
      </c>
      <c r="I55" s="150">
        <v>623</v>
      </c>
      <c r="J55" s="135">
        <v>104</v>
      </c>
      <c r="K55" s="150" t="s">
        <v>4005</v>
      </c>
      <c r="L55" s="135">
        <v>142</v>
      </c>
      <c r="M55" s="150">
        <v>1011</v>
      </c>
      <c r="N55" s="150" t="s">
        <v>4005</v>
      </c>
      <c r="O55" s="150" t="s">
        <v>4005</v>
      </c>
      <c r="P55" s="4"/>
    </row>
    <row r="56" spans="1:16" customFormat="1" ht="12" customHeight="1" x14ac:dyDescent="0.2">
      <c r="A56" s="184">
        <v>4</v>
      </c>
      <c r="B56" s="150">
        <v>448</v>
      </c>
      <c r="C56" s="150">
        <v>5021</v>
      </c>
      <c r="D56" s="200">
        <v>151</v>
      </c>
      <c r="E56" s="150">
        <v>1671</v>
      </c>
      <c r="F56" s="135">
        <v>144</v>
      </c>
      <c r="G56" s="150">
        <v>1654</v>
      </c>
      <c r="H56" s="135">
        <v>48</v>
      </c>
      <c r="I56" s="150">
        <v>624</v>
      </c>
      <c r="J56" s="135">
        <v>5</v>
      </c>
      <c r="K56" s="150" t="s">
        <v>4005</v>
      </c>
      <c r="L56" s="135">
        <v>96</v>
      </c>
      <c r="M56" s="150">
        <v>935</v>
      </c>
      <c r="N56" s="135">
        <v>4</v>
      </c>
      <c r="O56" s="150">
        <v>137</v>
      </c>
      <c r="P56" s="4"/>
    </row>
    <row r="57" spans="1:16" customFormat="1" ht="12" customHeight="1" x14ac:dyDescent="0.2">
      <c r="A57" s="184">
        <v>5</v>
      </c>
      <c r="B57" s="150">
        <v>452</v>
      </c>
      <c r="C57" s="150">
        <v>4666</v>
      </c>
      <c r="D57" s="200">
        <v>147</v>
      </c>
      <c r="E57" s="150">
        <v>1531</v>
      </c>
      <c r="F57" s="135">
        <v>148</v>
      </c>
      <c r="G57" s="150">
        <v>1542</v>
      </c>
      <c r="H57" s="135">
        <v>48</v>
      </c>
      <c r="I57" s="150">
        <v>482</v>
      </c>
      <c r="J57" s="135">
        <v>10</v>
      </c>
      <c r="K57" s="150" t="s">
        <v>1080</v>
      </c>
      <c r="L57" s="135">
        <v>96</v>
      </c>
      <c r="M57" s="150">
        <v>781</v>
      </c>
      <c r="N57" s="135">
        <v>3</v>
      </c>
      <c r="O57" s="150">
        <v>330</v>
      </c>
      <c r="P57" s="4"/>
    </row>
    <row r="58" spans="1:16" customFormat="1" ht="12" customHeight="1" x14ac:dyDescent="0.2">
      <c r="A58" s="4"/>
      <c r="B58" s="2"/>
      <c r="C58" s="2"/>
      <c r="D58" s="4"/>
      <c r="E58" s="4"/>
      <c r="F58" s="2"/>
      <c r="G58" s="4"/>
      <c r="H58" s="4"/>
      <c r="I58" s="2"/>
      <c r="J58" s="4"/>
      <c r="K58" s="4"/>
      <c r="L58" s="4"/>
      <c r="M58" s="2" t="s">
        <v>88</v>
      </c>
      <c r="N58" s="4"/>
      <c r="O58" s="2" t="s">
        <v>4424</v>
      </c>
      <c r="P58" s="4"/>
    </row>
    <row r="59" spans="1:16" customFormat="1" ht="14.15" customHeight="1" x14ac:dyDescent="0.2">
      <c r="A59" s="1"/>
      <c r="B59" s="1"/>
      <c r="C59" s="1"/>
      <c r="D59" s="1"/>
      <c r="E59" s="1"/>
      <c r="F59" s="1"/>
      <c r="G59" s="1"/>
      <c r="H59" s="2"/>
      <c r="I59" s="1"/>
      <c r="J59" s="1"/>
      <c r="K59" s="1"/>
      <c r="L59" s="1"/>
      <c r="M59" s="1"/>
      <c r="N59" s="4"/>
      <c r="O59" s="4"/>
    </row>
  </sheetData>
  <mergeCells count="35">
    <mergeCell ref="L53:M53"/>
    <mergeCell ref="N53:O53"/>
    <mergeCell ref="A53:A54"/>
    <mergeCell ref="B53:C53"/>
    <mergeCell ref="D53:E53"/>
    <mergeCell ref="F53:G53"/>
    <mergeCell ref="H53:I53"/>
    <mergeCell ref="J53:K53"/>
    <mergeCell ref="J42:J44"/>
    <mergeCell ref="B43:E43"/>
    <mergeCell ref="F43:F44"/>
    <mergeCell ref="A32:A34"/>
    <mergeCell ref="B32:E32"/>
    <mergeCell ref="F32:I32"/>
    <mergeCell ref="B33:D33"/>
    <mergeCell ref="E33:E34"/>
    <mergeCell ref="F33:H33"/>
    <mergeCell ref="I33:I34"/>
    <mergeCell ref="A42:A44"/>
    <mergeCell ref="B42:F42"/>
    <mergeCell ref="G42:G44"/>
    <mergeCell ref="H42:H44"/>
    <mergeCell ref="I42:I44"/>
    <mergeCell ref="J23:J24"/>
    <mergeCell ref="A3:A4"/>
    <mergeCell ref="B3:D3"/>
    <mergeCell ref="E3:E4"/>
    <mergeCell ref="A13:A14"/>
    <mergeCell ref="B13:D13"/>
    <mergeCell ref="E13:E14"/>
    <mergeCell ref="G13:G14"/>
    <mergeCell ref="A23:A24"/>
    <mergeCell ref="B23:D23"/>
    <mergeCell ref="E23:E24"/>
    <mergeCell ref="I23:I24"/>
  </mergeCells>
  <phoneticPr fontId="2"/>
  <pageMargins left="0.78740157480314965" right="0.19685039370078741" top="0.98425196850393704" bottom="0.98425196850393704"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39997558519241921"/>
    <pageSetUpPr fitToPage="1"/>
  </sheetPr>
  <dimension ref="A1:P114"/>
  <sheetViews>
    <sheetView view="pageBreakPreview" zoomScaleNormal="100" zoomScaleSheetLayoutView="100" workbookViewId="0">
      <selection activeCell="S8" sqref="S8"/>
    </sheetView>
  </sheetViews>
  <sheetFormatPr defaultColWidth="9" defaultRowHeight="13" x14ac:dyDescent="0.2"/>
  <cols>
    <col min="1" max="13" width="5.6328125" style="24" customWidth="1"/>
    <col min="14" max="15" width="4.453125" style="24" customWidth="1"/>
    <col min="16" max="16384" width="9" style="24"/>
  </cols>
  <sheetData>
    <row r="1" spans="1:16" ht="14.15" customHeight="1" x14ac:dyDescent="0.2">
      <c r="A1" s="171" t="s">
        <v>374</v>
      </c>
      <c r="B1" s="274"/>
      <c r="C1" s="274"/>
      <c r="D1" s="274"/>
      <c r="E1" s="274"/>
      <c r="F1" s="274"/>
      <c r="G1" s="274"/>
      <c r="H1" s="274"/>
      <c r="I1" s="274"/>
      <c r="J1" s="275"/>
      <c r="K1" s="274"/>
      <c r="L1" s="274"/>
      <c r="M1" s="276"/>
      <c r="N1" s="274" t="s">
        <v>4797</v>
      </c>
      <c r="O1" s="274"/>
    </row>
    <row r="2" spans="1:16" ht="12" customHeight="1" x14ac:dyDescent="0.2">
      <c r="A2" s="639" t="s">
        <v>375</v>
      </c>
      <c r="B2" s="639" t="s">
        <v>376</v>
      </c>
      <c r="C2" s="639"/>
      <c r="D2" s="639" t="s">
        <v>377</v>
      </c>
      <c r="E2" s="639"/>
      <c r="F2" s="664" t="s">
        <v>133</v>
      </c>
      <c r="G2" s="664"/>
      <c r="H2" s="664" t="s">
        <v>378</v>
      </c>
      <c r="I2" s="664"/>
      <c r="J2" s="639" t="s">
        <v>379</v>
      </c>
      <c r="K2" s="639"/>
      <c r="L2" s="665" t="s">
        <v>3019</v>
      </c>
      <c r="M2" s="666"/>
      <c r="N2" s="639" t="s">
        <v>378</v>
      </c>
      <c r="O2" s="639"/>
    </row>
    <row r="3" spans="1:16" ht="12" customHeight="1" x14ac:dyDescent="0.2">
      <c r="A3" s="639"/>
      <c r="B3" s="639"/>
      <c r="C3" s="639"/>
      <c r="D3" s="639"/>
      <c r="E3" s="639"/>
      <c r="F3" s="669" t="s">
        <v>380</v>
      </c>
      <c r="G3" s="669"/>
      <c r="H3" s="669" t="s">
        <v>381</v>
      </c>
      <c r="I3" s="669"/>
      <c r="J3" s="639"/>
      <c r="K3" s="639"/>
      <c r="L3" s="667"/>
      <c r="M3" s="668"/>
      <c r="N3" s="639"/>
      <c r="O3" s="639"/>
    </row>
    <row r="4" spans="1:16" ht="12" customHeight="1" x14ac:dyDescent="0.2">
      <c r="A4" s="639"/>
      <c r="B4" s="639" t="s">
        <v>134</v>
      </c>
      <c r="C4" s="639" t="s">
        <v>135</v>
      </c>
      <c r="D4" s="639" t="s">
        <v>134</v>
      </c>
      <c r="E4" s="639" t="s">
        <v>135</v>
      </c>
      <c r="F4" s="639" t="s">
        <v>134</v>
      </c>
      <c r="G4" s="639" t="s">
        <v>135</v>
      </c>
      <c r="H4" s="639" t="s">
        <v>134</v>
      </c>
      <c r="I4" s="639" t="s">
        <v>135</v>
      </c>
      <c r="J4" s="639" t="s">
        <v>134</v>
      </c>
      <c r="K4" s="639" t="s">
        <v>135</v>
      </c>
      <c r="L4" s="664" t="s">
        <v>1844</v>
      </c>
      <c r="M4" s="664" t="s">
        <v>2191</v>
      </c>
      <c r="N4" s="639" t="s">
        <v>134</v>
      </c>
      <c r="O4" s="639" t="s">
        <v>135</v>
      </c>
    </row>
    <row r="5" spans="1:16" ht="12" customHeight="1" x14ac:dyDescent="0.2">
      <c r="A5" s="639"/>
      <c r="B5" s="639"/>
      <c r="C5" s="639"/>
      <c r="D5" s="639"/>
      <c r="E5" s="639"/>
      <c r="F5" s="639"/>
      <c r="G5" s="639"/>
      <c r="H5" s="639"/>
      <c r="I5" s="639"/>
      <c r="J5" s="639"/>
      <c r="K5" s="639"/>
      <c r="L5" s="669"/>
      <c r="M5" s="669"/>
      <c r="N5" s="639"/>
      <c r="O5" s="639"/>
    </row>
    <row r="6" spans="1:16" ht="14.15" customHeight="1" x14ac:dyDescent="0.2">
      <c r="A6" s="135">
        <v>26</v>
      </c>
      <c r="B6" s="62">
        <v>134</v>
      </c>
      <c r="C6" s="62">
        <v>606</v>
      </c>
      <c r="D6" s="62">
        <v>40</v>
      </c>
      <c r="E6" s="62">
        <v>185</v>
      </c>
      <c r="F6" s="62">
        <v>54</v>
      </c>
      <c r="G6" s="62">
        <v>314</v>
      </c>
      <c r="H6" s="62">
        <v>5</v>
      </c>
      <c r="I6" s="62">
        <v>9</v>
      </c>
      <c r="J6" s="62" t="s">
        <v>1080</v>
      </c>
      <c r="K6" s="62" t="s">
        <v>1080</v>
      </c>
      <c r="L6" s="62" t="s">
        <v>34</v>
      </c>
      <c r="M6" s="62" t="s">
        <v>34</v>
      </c>
      <c r="N6" s="62">
        <v>35</v>
      </c>
      <c r="O6" s="62">
        <v>98</v>
      </c>
    </row>
    <row r="7" spans="1:16" ht="14.15" customHeight="1" x14ac:dyDescent="0.2">
      <c r="A7" s="135">
        <v>27</v>
      </c>
      <c r="B7" s="62">
        <v>131</v>
      </c>
      <c r="C7" s="62">
        <v>686</v>
      </c>
      <c r="D7" s="62">
        <v>52</v>
      </c>
      <c r="E7" s="62">
        <v>293</v>
      </c>
      <c r="F7" s="62">
        <v>51</v>
      </c>
      <c r="G7" s="62">
        <v>240</v>
      </c>
      <c r="H7" s="62">
        <v>8</v>
      </c>
      <c r="I7" s="62">
        <v>69</v>
      </c>
      <c r="J7" s="62" t="s">
        <v>1080</v>
      </c>
      <c r="K7" s="62" t="s">
        <v>1080</v>
      </c>
      <c r="L7" s="62" t="s">
        <v>34</v>
      </c>
      <c r="M7" s="62" t="s">
        <v>34</v>
      </c>
      <c r="N7" s="62">
        <v>20</v>
      </c>
      <c r="O7" s="62">
        <v>84</v>
      </c>
    </row>
    <row r="8" spans="1:16" ht="14.15" customHeight="1" x14ac:dyDescent="0.2">
      <c r="A8" s="135">
        <v>28</v>
      </c>
      <c r="B8" s="62">
        <v>135</v>
      </c>
      <c r="C8" s="62">
        <v>780</v>
      </c>
      <c r="D8" s="62">
        <v>35</v>
      </c>
      <c r="E8" s="62">
        <v>199</v>
      </c>
      <c r="F8" s="62">
        <v>45</v>
      </c>
      <c r="G8" s="62">
        <v>365</v>
      </c>
      <c r="H8" s="62">
        <v>2</v>
      </c>
      <c r="I8" s="62">
        <v>12</v>
      </c>
      <c r="J8" s="62">
        <v>2</v>
      </c>
      <c r="K8" s="62">
        <v>7</v>
      </c>
      <c r="L8" s="62">
        <v>11</v>
      </c>
      <c r="M8" s="62">
        <v>106</v>
      </c>
      <c r="N8" s="5">
        <v>40</v>
      </c>
      <c r="O8" s="5">
        <v>91</v>
      </c>
      <c r="P8" s="21"/>
    </row>
    <row r="9" spans="1:16" ht="14.15" customHeight="1" x14ac:dyDescent="0.2">
      <c r="A9" s="135">
        <v>29</v>
      </c>
      <c r="B9" s="62">
        <v>129</v>
      </c>
      <c r="C9" s="62">
        <v>731</v>
      </c>
      <c r="D9" s="62">
        <v>45</v>
      </c>
      <c r="E9" s="62">
        <v>223</v>
      </c>
      <c r="F9" s="62">
        <v>21</v>
      </c>
      <c r="G9" s="62">
        <v>143</v>
      </c>
      <c r="H9" s="62">
        <v>5</v>
      </c>
      <c r="I9" s="62">
        <v>15</v>
      </c>
      <c r="J9" s="62" t="s">
        <v>1080</v>
      </c>
      <c r="K9" s="62" t="s">
        <v>1080</v>
      </c>
      <c r="L9" s="62">
        <v>12</v>
      </c>
      <c r="M9" s="62">
        <v>68</v>
      </c>
      <c r="N9" s="5">
        <v>46</v>
      </c>
      <c r="O9" s="5">
        <v>282</v>
      </c>
      <c r="P9" s="21"/>
    </row>
    <row r="10" spans="1:16" ht="14.15" customHeight="1" x14ac:dyDescent="0.2">
      <c r="A10" s="135">
        <v>30</v>
      </c>
      <c r="B10" s="62">
        <v>138</v>
      </c>
      <c r="C10" s="62">
        <v>1036</v>
      </c>
      <c r="D10" s="62">
        <v>45</v>
      </c>
      <c r="E10" s="62">
        <v>235</v>
      </c>
      <c r="F10" s="62">
        <v>50</v>
      </c>
      <c r="G10" s="62">
        <v>428</v>
      </c>
      <c r="H10" s="62">
        <v>6</v>
      </c>
      <c r="I10" s="62">
        <v>14</v>
      </c>
      <c r="J10" s="62">
        <v>3</v>
      </c>
      <c r="K10" s="62">
        <v>10</v>
      </c>
      <c r="L10" s="62">
        <v>8</v>
      </c>
      <c r="M10" s="62">
        <v>325</v>
      </c>
      <c r="N10" s="62">
        <v>26</v>
      </c>
      <c r="O10" s="62">
        <v>24</v>
      </c>
      <c r="P10" s="21"/>
    </row>
    <row r="11" spans="1:16" ht="14.15" customHeight="1" x14ac:dyDescent="0.2">
      <c r="A11" s="135" t="s">
        <v>4006</v>
      </c>
      <c r="B11" s="62">
        <v>116</v>
      </c>
      <c r="C11" s="62">
        <v>692</v>
      </c>
      <c r="D11" s="62">
        <v>46</v>
      </c>
      <c r="E11" s="62">
        <v>230</v>
      </c>
      <c r="F11" s="62">
        <v>17</v>
      </c>
      <c r="G11" s="62">
        <v>148</v>
      </c>
      <c r="H11" s="62">
        <v>4</v>
      </c>
      <c r="I11" s="62">
        <v>12</v>
      </c>
      <c r="J11" s="62" t="s">
        <v>1080</v>
      </c>
      <c r="K11" s="62" t="s">
        <v>1080</v>
      </c>
      <c r="L11" s="62">
        <v>8</v>
      </c>
      <c r="M11" s="62">
        <v>173</v>
      </c>
      <c r="N11" s="62">
        <v>41</v>
      </c>
      <c r="O11" s="62">
        <v>129</v>
      </c>
    </row>
    <row r="12" spans="1:16" ht="14.15" customHeight="1" x14ac:dyDescent="0.2">
      <c r="A12" s="172">
        <v>2</v>
      </c>
      <c r="B12" s="237">
        <v>131</v>
      </c>
      <c r="C12" s="237">
        <v>957</v>
      </c>
      <c r="D12" s="237">
        <v>43</v>
      </c>
      <c r="E12" s="237">
        <v>207</v>
      </c>
      <c r="F12" s="237">
        <v>22</v>
      </c>
      <c r="G12" s="237">
        <v>188</v>
      </c>
      <c r="H12" s="237">
        <v>11</v>
      </c>
      <c r="I12" s="237">
        <v>38</v>
      </c>
      <c r="J12" s="62" t="s">
        <v>1080</v>
      </c>
      <c r="K12" s="62" t="s">
        <v>1080</v>
      </c>
      <c r="L12" s="237">
        <v>7</v>
      </c>
      <c r="M12" s="237">
        <v>331</v>
      </c>
      <c r="N12" s="237">
        <v>48</v>
      </c>
      <c r="O12" s="237">
        <v>193</v>
      </c>
    </row>
    <row r="13" spans="1:16" ht="14.15" customHeight="1" x14ac:dyDescent="0.2">
      <c r="A13" s="135">
        <v>3</v>
      </c>
      <c r="B13" s="62">
        <v>127</v>
      </c>
      <c r="C13" s="62">
        <v>746</v>
      </c>
      <c r="D13" s="62">
        <v>41</v>
      </c>
      <c r="E13" s="62">
        <v>199</v>
      </c>
      <c r="F13" s="62">
        <v>32</v>
      </c>
      <c r="G13" s="62">
        <v>342</v>
      </c>
      <c r="H13" s="62">
        <v>7</v>
      </c>
      <c r="I13" s="62">
        <v>16</v>
      </c>
      <c r="J13" s="62" t="s">
        <v>1080</v>
      </c>
      <c r="K13" s="62" t="s">
        <v>1080</v>
      </c>
      <c r="L13" s="62">
        <v>2</v>
      </c>
      <c r="M13" s="62">
        <v>7</v>
      </c>
      <c r="N13" s="62">
        <v>45</v>
      </c>
      <c r="O13" s="62">
        <v>182</v>
      </c>
    </row>
    <row r="14" spans="1:16" ht="14.15" customHeight="1" x14ac:dyDescent="0.2">
      <c r="A14" s="135">
        <v>4</v>
      </c>
      <c r="B14" s="62">
        <v>145</v>
      </c>
      <c r="C14" s="62">
        <v>928</v>
      </c>
      <c r="D14" s="62">
        <v>44</v>
      </c>
      <c r="E14" s="62">
        <v>224</v>
      </c>
      <c r="F14" s="62">
        <v>42</v>
      </c>
      <c r="G14" s="62">
        <v>592</v>
      </c>
      <c r="H14" s="62">
        <v>3</v>
      </c>
      <c r="I14" s="62">
        <v>10</v>
      </c>
      <c r="J14" s="62" t="s">
        <v>1080</v>
      </c>
      <c r="K14" s="62" t="s">
        <v>1080</v>
      </c>
      <c r="L14" s="62">
        <v>1</v>
      </c>
      <c r="M14" s="62">
        <v>9</v>
      </c>
      <c r="N14" s="5">
        <v>55</v>
      </c>
      <c r="O14" s="5">
        <v>93</v>
      </c>
    </row>
    <row r="15" spans="1:16" ht="14.15" customHeight="1" x14ac:dyDescent="0.2">
      <c r="A15" s="135">
        <v>5</v>
      </c>
      <c r="B15" s="62">
        <v>88</v>
      </c>
      <c r="C15" s="62">
        <v>520</v>
      </c>
      <c r="D15" s="62">
        <v>35</v>
      </c>
      <c r="E15" s="62">
        <v>191</v>
      </c>
      <c r="F15" s="62">
        <v>16</v>
      </c>
      <c r="G15" s="62">
        <v>198</v>
      </c>
      <c r="H15" s="62">
        <v>7</v>
      </c>
      <c r="I15" s="62">
        <v>23</v>
      </c>
      <c r="J15" s="62" t="s">
        <v>1080</v>
      </c>
      <c r="K15" s="62" t="s">
        <v>1080</v>
      </c>
      <c r="L15" s="62">
        <v>1</v>
      </c>
      <c r="M15" s="62">
        <v>13</v>
      </c>
      <c r="N15" s="5">
        <v>29</v>
      </c>
      <c r="O15" s="502">
        <v>95</v>
      </c>
    </row>
    <row r="16" spans="1:16" ht="18.649999999999999" customHeight="1" x14ac:dyDescent="0.2">
      <c r="A16" s="654" t="s">
        <v>4436</v>
      </c>
      <c r="B16" s="655"/>
      <c r="C16" s="655"/>
      <c r="D16" s="655"/>
      <c r="E16" s="655"/>
      <c r="F16" s="655"/>
      <c r="G16" s="655"/>
      <c r="H16" s="655"/>
      <c r="I16" s="655"/>
      <c r="J16" s="655"/>
      <c r="K16" s="655"/>
      <c r="L16" s="655"/>
      <c r="M16" s="655"/>
      <c r="N16" s="655"/>
      <c r="O16" s="655"/>
    </row>
    <row r="17" spans="1:15" ht="12" customHeight="1" x14ac:dyDescent="0.2">
      <c r="O17" s="2" t="s">
        <v>4081</v>
      </c>
    </row>
    <row r="18" spans="1:15" ht="12" customHeight="1" x14ac:dyDescent="0.2">
      <c r="A18"/>
      <c r="B18" s="1"/>
      <c r="C18" s="1"/>
      <c r="D18" s="1"/>
      <c r="E18" s="1"/>
      <c r="F18" s="1"/>
      <c r="G18" s="1"/>
      <c r="H18" s="1"/>
      <c r="I18" s="1"/>
      <c r="J18" s="1"/>
      <c r="K18" s="1"/>
      <c r="L18" s="4"/>
      <c r="M18" s="1"/>
      <c r="N18" s="1"/>
      <c r="O18" s="1"/>
    </row>
    <row r="19" spans="1:15" ht="14.15" customHeight="1" x14ac:dyDescent="0.2">
      <c r="A19" s="6" t="s">
        <v>814</v>
      </c>
      <c r="B19" s="1"/>
      <c r="C19" s="1"/>
      <c r="D19" s="1"/>
      <c r="E19" s="1"/>
      <c r="F19" s="1"/>
      <c r="G19" s="1"/>
      <c r="H19" s="1"/>
      <c r="I19" s="1"/>
      <c r="J19" s="1"/>
      <c r="K19" s="1"/>
      <c r="L19" s="1"/>
      <c r="M19" s="1"/>
      <c r="N19" s="1"/>
      <c r="O19" s="1"/>
    </row>
    <row r="20" spans="1:15" ht="15" customHeight="1" x14ac:dyDescent="0.2">
      <c r="A20" s="277"/>
      <c r="B20" s="656" t="s">
        <v>382</v>
      </c>
      <c r="C20" s="656"/>
      <c r="D20" s="656"/>
      <c r="E20" s="656"/>
      <c r="F20" s="656"/>
      <c r="G20" s="277" t="s">
        <v>911</v>
      </c>
      <c r="H20" s="277" t="s">
        <v>912</v>
      </c>
      <c r="I20" s="278" t="s">
        <v>383</v>
      </c>
      <c r="J20" s="657" t="s">
        <v>2289</v>
      </c>
      <c r="K20" s="658"/>
      <c r="L20" s="659" t="s">
        <v>816</v>
      </c>
      <c r="M20"/>
      <c r="N20"/>
      <c r="O20"/>
    </row>
    <row r="21" spans="1:15" ht="15" customHeight="1" x14ac:dyDescent="0.2">
      <c r="A21" s="279" t="s">
        <v>815</v>
      </c>
      <c r="B21" s="656" t="s">
        <v>913</v>
      </c>
      <c r="C21" s="656"/>
      <c r="D21" s="656"/>
      <c r="E21" s="656" t="s">
        <v>2290</v>
      </c>
      <c r="F21" s="656"/>
      <c r="G21" s="279" t="s">
        <v>914</v>
      </c>
      <c r="H21" s="279" t="s">
        <v>914</v>
      </c>
      <c r="I21" s="280" t="s">
        <v>915</v>
      </c>
      <c r="J21" s="662" t="s">
        <v>916</v>
      </c>
      <c r="K21" s="662" t="s">
        <v>917</v>
      </c>
      <c r="L21" s="660"/>
      <c r="M21"/>
      <c r="N21"/>
      <c r="O21"/>
    </row>
    <row r="22" spans="1:15" ht="15" customHeight="1" x14ac:dyDescent="0.2">
      <c r="A22" s="279"/>
      <c r="B22" s="277" t="s">
        <v>913</v>
      </c>
      <c r="C22" s="277" t="s">
        <v>909</v>
      </c>
      <c r="D22" s="277" t="s">
        <v>910</v>
      </c>
      <c r="E22" s="277" t="s">
        <v>909</v>
      </c>
      <c r="F22" s="277" t="s">
        <v>910</v>
      </c>
      <c r="G22" s="279" t="s">
        <v>2291</v>
      </c>
      <c r="H22" s="279" t="s">
        <v>918</v>
      </c>
      <c r="I22" s="281" t="s">
        <v>2292</v>
      </c>
      <c r="J22" s="663"/>
      <c r="K22" s="663"/>
      <c r="L22" s="661"/>
      <c r="M22"/>
      <c r="N22"/>
      <c r="O22"/>
    </row>
    <row r="23" spans="1:15" ht="14.15" customHeight="1" x14ac:dyDescent="0.2">
      <c r="A23" s="314" t="s">
        <v>4006</v>
      </c>
      <c r="B23" s="282">
        <v>15.4</v>
      </c>
      <c r="C23" s="282">
        <v>20.8</v>
      </c>
      <c r="D23" s="283">
        <v>11.2</v>
      </c>
      <c r="E23" s="282">
        <v>37.9</v>
      </c>
      <c r="F23" s="284">
        <v>-2.1</v>
      </c>
      <c r="G23" s="282">
        <v>80</v>
      </c>
      <c r="H23" s="285">
        <v>1.7</v>
      </c>
      <c r="I23" s="285">
        <v>1545.8</v>
      </c>
      <c r="J23" s="282">
        <v>50</v>
      </c>
      <c r="K23" s="282">
        <v>71</v>
      </c>
      <c r="L23" s="286">
        <v>1621</v>
      </c>
      <c r="M23"/>
      <c r="N23"/>
      <c r="O23"/>
    </row>
    <row r="24" spans="1:15" ht="14.15" customHeight="1" x14ac:dyDescent="0.2">
      <c r="A24" s="314">
        <v>2</v>
      </c>
      <c r="B24" s="282">
        <v>15.4</v>
      </c>
      <c r="C24" s="282">
        <v>20.8</v>
      </c>
      <c r="D24" s="283">
        <v>11.3</v>
      </c>
      <c r="E24" s="282">
        <v>38.6</v>
      </c>
      <c r="F24" s="284">
        <v>-4.2</v>
      </c>
      <c r="G24" s="282">
        <v>81</v>
      </c>
      <c r="H24" s="285">
        <v>1.7</v>
      </c>
      <c r="I24" s="285">
        <v>1536</v>
      </c>
      <c r="J24" s="338" t="s">
        <v>4225</v>
      </c>
      <c r="K24" s="282">
        <v>65</v>
      </c>
      <c r="L24" s="286">
        <v>2135</v>
      </c>
      <c r="M24"/>
      <c r="N24"/>
      <c r="O24"/>
    </row>
    <row r="25" spans="1:15" ht="14.15" customHeight="1" x14ac:dyDescent="0.2">
      <c r="A25" s="321">
        <v>3</v>
      </c>
      <c r="B25" s="252">
        <v>15.2</v>
      </c>
      <c r="C25" s="252">
        <v>20.9</v>
      </c>
      <c r="D25" s="253">
        <v>11</v>
      </c>
      <c r="E25" s="252">
        <v>37.4</v>
      </c>
      <c r="F25" s="254">
        <v>-4.5</v>
      </c>
      <c r="G25" s="252">
        <v>81</v>
      </c>
      <c r="H25" s="255">
        <v>1.8</v>
      </c>
      <c r="I25" s="255">
        <v>1620.7</v>
      </c>
      <c r="J25" s="401" t="s">
        <v>4309</v>
      </c>
      <c r="K25" s="252">
        <v>70</v>
      </c>
      <c r="L25" s="256">
        <v>2122</v>
      </c>
      <c r="M25"/>
      <c r="N25"/>
      <c r="O25"/>
    </row>
    <row r="26" spans="1:15" ht="14.15" customHeight="1" x14ac:dyDescent="0.2">
      <c r="A26" s="321">
        <v>4</v>
      </c>
      <c r="B26" s="252">
        <v>15.1</v>
      </c>
      <c r="C26" s="252">
        <v>20.7</v>
      </c>
      <c r="D26" s="253">
        <v>11</v>
      </c>
      <c r="E26" s="252">
        <v>38.4</v>
      </c>
      <c r="F26" s="254">
        <v>-3.6</v>
      </c>
      <c r="G26" s="252">
        <v>79</v>
      </c>
      <c r="H26" s="255">
        <v>1.7</v>
      </c>
      <c r="I26" s="255">
        <v>1621</v>
      </c>
      <c r="J26" s="401" t="s">
        <v>4382</v>
      </c>
      <c r="K26" s="252">
        <v>77</v>
      </c>
      <c r="L26" s="256">
        <v>1654</v>
      </c>
      <c r="M26"/>
      <c r="N26"/>
      <c r="O26"/>
    </row>
    <row r="27" spans="1:15" ht="14.15" customHeight="1" x14ac:dyDescent="0.2">
      <c r="A27" s="321">
        <v>5</v>
      </c>
      <c r="B27" s="252">
        <v>15.9</v>
      </c>
      <c r="C27" s="252">
        <v>21.8</v>
      </c>
      <c r="D27" s="253">
        <v>11.5</v>
      </c>
      <c r="E27" s="252">
        <v>39.4</v>
      </c>
      <c r="F27" s="254">
        <v>-6.6</v>
      </c>
      <c r="G27" s="252">
        <v>78</v>
      </c>
      <c r="H27" s="255">
        <v>1.8</v>
      </c>
      <c r="I27" s="255">
        <v>1800.8</v>
      </c>
      <c r="J27" s="401">
        <v>44</v>
      </c>
      <c r="K27" s="252">
        <v>68</v>
      </c>
      <c r="L27" s="256">
        <v>2050.5</v>
      </c>
      <c r="M27"/>
      <c r="N27"/>
      <c r="O27"/>
    </row>
    <row r="28" spans="1:15" ht="15" customHeight="1" x14ac:dyDescent="0.2">
      <c r="A28" s="287"/>
      <c r="B28" s="288"/>
      <c r="C28" s="288"/>
      <c r="D28" s="288"/>
      <c r="E28" s="288"/>
      <c r="F28" s="288"/>
      <c r="G28" s="289"/>
      <c r="H28" s="288"/>
      <c r="I28" s="290"/>
      <c r="J28" s="289"/>
      <c r="K28" s="289"/>
      <c r="L28" s="55"/>
      <c r="M28" s="2" t="s">
        <v>1659</v>
      </c>
      <c r="N28"/>
      <c r="O28"/>
    </row>
    <row r="29" spans="1:15" ht="14.15" customHeight="1" x14ac:dyDescent="0.2">
      <c r="A29" s="291" t="s">
        <v>4751</v>
      </c>
      <c r="B29" s="291"/>
      <c r="C29" s="288"/>
      <c r="D29" s="288"/>
      <c r="E29" s="288"/>
      <c r="F29" s="288"/>
      <c r="G29" s="289"/>
      <c r="H29" s="288"/>
      <c r="I29" s="290"/>
      <c r="J29" s="289"/>
      <c r="K29" s="289"/>
      <c r="L29" s="292"/>
      <c r="M29" s="293"/>
      <c r="N29" s="293"/>
      <c r="O29" s="293"/>
    </row>
    <row r="30" spans="1:15" ht="14.15" customHeight="1" x14ac:dyDescent="0.2">
      <c r="A30" s="662" t="s">
        <v>2687</v>
      </c>
      <c r="B30" s="656" t="s">
        <v>2688</v>
      </c>
      <c r="C30" s="656"/>
      <c r="D30" s="656"/>
      <c r="E30" s="656"/>
      <c r="F30" s="656"/>
      <c r="G30" s="277" t="s">
        <v>911</v>
      </c>
      <c r="H30" s="277" t="s">
        <v>912</v>
      </c>
      <c r="I30" s="278" t="s">
        <v>383</v>
      </c>
      <c r="J30" s="657" t="s">
        <v>2289</v>
      </c>
      <c r="K30" s="658"/>
      <c r="L30" s="659" t="s">
        <v>816</v>
      </c>
      <c r="M30"/>
      <c r="N30"/>
      <c r="O30"/>
    </row>
    <row r="31" spans="1:15" ht="14.15" customHeight="1" x14ac:dyDescent="0.2">
      <c r="A31" s="670"/>
      <c r="B31" s="656" t="s">
        <v>913</v>
      </c>
      <c r="C31" s="656"/>
      <c r="D31" s="656"/>
      <c r="E31" s="656" t="s">
        <v>2689</v>
      </c>
      <c r="F31" s="656"/>
      <c r="G31" s="279" t="s">
        <v>914</v>
      </c>
      <c r="H31" s="279" t="s">
        <v>914</v>
      </c>
      <c r="I31" s="280" t="s">
        <v>915</v>
      </c>
      <c r="J31" s="671" t="s">
        <v>916</v>
      </c>
      <c r="K31" s="662" t="s">
        <v>917</v>
      </c>
      <c r="L31" s="660"/>
      <c r="M31"/>
      <c r="N31"/>
      <c r="O31"/>
    </row>
    <row r="32" spans="1:15" ht="14.15" customHeight="1" x14ac:dyDescent="0.2">
      <c r="A32" s="670"/>
      <c r="B32" s="277" t="s">
        <v>913</v>
      </c>
      <c r="C32" s="277" t="s">
        <v>909</v>
      </c>
      <c r="D32" s="277" t="s">
        <v>910</v>
      </c>
      <c r="E32" s="277" t="s">
        <v>909</v>
      </c>
      <c r="F32" s="277" t="s">
        <v>910</v>
      </c>
      <c r="G32" s="279" t="s">
        <v>2690</v>
      </c>
      <c r="H32" s="279" t="s">
        <v>918</v>
      </c>
      <c r="I32" s="281" t="s">
        <v>2292</v>
      </c>
      <c r="J32" s="672"/>
      <c r="K32" s="670"/>
      <c r="L32" s="661"/>
      <c r="M32"/>
      <c r="N32"/>
      <c r="O32"/>
    </row>
    <row r="33" spans="1:15" ht="14.15" customHeight="1" x14ac:dyDescent="0.2">
      <c r="A33" s="321">
        <v>1</v>
      </c>
      <c r="B33" s="503">
        <v>3.8</v>
      </c>
      <c r="C33" s="503">
        <v>8.3000000000000007</v>
      </c>
      <c r="D33" s="504">
        <v>0.4</v>
      </c>
      <c r="E33" s="503">
        <v>15.3</v>
      </c>
      <c r="F33" s="503">
        <v>-6.6</v>
      </c>
      <c r="G33" s="401">
        <v>87</v>
      </c>
      <c r="H33" s="503">
        <v>1.4</v>
      </c>
      <c r="I33" s="503">
        <v>71.5</v>
      </c>
      <c r="J33" s="401">
        <v>16</v>
      </c>
      <c r="K33" s="401">
        <v>12</v>
      </c>
      <c r="L33" s="188">
        <v>301.5</v>
      </c>
      <c r="M33"/>
      <c r="N33"/>
      <c r="O33"/>
    </row>
    <row r="34" spans="1:15" ht="14.15" customHeight="1" x14ac:dyDescent="0.2">
      <c r="A34" s="321">
        <v>2</v>
      </c>
      <c r="B34" s="503">
        <v>4.5</v>
      </c>
      <c r="C34" s="503">
        <v>9.1999999999999993</v>
      </c>
      <c r="D34" s="503">
        <v>0.8</v>
      </c>
      <c r="E34" s="503">
        <v>18.7</v>
      </c>
      <c r="F34" s="503">
        <v>-3.7</v>
      </c>
      <c r="G34" s="401">
        <v>82</v>
      </c>
      <c r="H34" s="503">
        <v>1.6</v>
      </c>
      <c r="I34" s="503">
        <v>74.8</v>
      </c>
      <c r="J34" s="401">
        <v>15</v>
      </c>
      <c r="K34" s="401">
        <v>6</v>
      </c>
      <c r="L34" s="188">
        <v>106</v>
      </c>
      <c r="M34"/>
      <c r="N34"/>
      <c r="O34"/>
    </row>
    <row r="35" spans="1:15" ht="14.15" customHeight="1" x14ac:dyDescent="0.2">
      <c r="A35" s="321">
        <v>3</v>
      </c>
      <c r="B35" s="503">
        <v>10.1</v>
      </c>
      <c r="C35" s="503">
        <v>17.399999999999999</v>
      </c>
      <c r="D35" s="503">
        <v>4.3</v>
      </c>
      <c r="E35" s="503">
        <v>26.4</v>
      </c>
      <c r="F35" s="503">
        <v>-1.4</v>
      </c>
      <c r="G35" s="401">
        <v>74</v>
      </c>
      <c r="H35" s="503">
        <v>1.7</v>
      </c>
      <c r="I35" s="503">
        <v>189.3</v>
      </c>
      <c r="J35" s="401" t="s">
        <v>4310</v>
      </c>
      <c r="K35" s="401">
        <v>8</v>
      </c>
      <c r="L35" s="188">
        <v>94.5</v>
      </c>
      <c r="M35"/>
      <c r="N35"/>
      <c r="O35"/>
    </row>
    <row r="36" spans="1:15" ht="14.15" customHeight="1" x14ac:dyDescent="0.2">
      <c r="A36" s="321">
        <v>4</v>
      </c>
      <c r="B36" s="503">
        <v>13.8</v>
      </c>
      <c r="C36" s="503">
        <v>20.2</v>
      </c>
      <c r="D36" s="503">
        <v>8</v>
      </c>
      <c r="E36" s="503">
        <v>27.5</v>
      </c>
      <c r="F36" s="503">
        <v>2.6</v>
      </c>
      <c r="G36" s="401">
        <v>71</v>
      </c>
      <c r="H36" s="503">
        <v>2.2000000000000002</v>
      </c>
      <c r="I36" s="503">
        <v>171.5</v>
      </c>
      <c r="J36" s="401" t="s">
        <v>4310</v>
      </c>
      <c r="K36" s="401">
        <v>7</v>
      </c>
      <c r="L36" s="188">
        <v>184.5</v>
      </c>
      <c r="M36"/>
      <c r="N36"/>
      <c r="O36"/>
    </row>
    <row r="37" spans="1:15" ht="14.15" customHeight="1" x14ac:dyDescent="0.2">
      <c r="A37" s="321">
        <v>5</v>
      </c>
      <c r="B37" s="503">
        <v>18</v>
      </c>
      <c r="C37" s="503">
        <v>24.8</v>
      </c>
      <c r="D37" s="503">
        <v>12.6</v>
      </c>
      <c r="E37" s="503">
        <v>32.700000000000003</v>
      </c>
      <c r="F37" s="503">
        <v>6.2</v>
      </c>
      <c r="G37" s="401" t="s">
        <v>4577</v>
      </c>
      <c r="H37" s="503">
        <v>2.1</v>
      </c>
      <c r="I37" s="503">
        <v>199.1</v>
      </c>
      <c r="J37" s="401" t="s">
        <v>4310</v>
      </c>
      <c r="K37" s="401" t="s">
        <v>4383</v>
      </c>
      <c r="L37" s="188">
        <v>211.5</v>
      </c>
      <c r="M37"/>
      <c r="N37"/>
      <c r="O37"/>
    </row>
    <row r="38" spans="1:15" ht="14.15" customHeight="1" x14ac:dyDescent="0.2">
      <c r="A38" s="321">
        <v>6</v>
      </c>
      <c r="B38" s="503">
        <v>22.5</v>
      </c>
      <c r="C38" s="503">
        <v>28.4</v>
      </c>
      <c r="D38" s="503">
        <v>18.2</v>
      </c>
      <c r="E38" s="503">
        <v>33.700000000000003</v>
      </c>
      <c r="F38" s="503">
        <v>11.5</v>
      </c>
      <c r="G38" s="401">
        <v>79</v>
      </c>
      <c r="H38" s="503">
        <v>1.8</v>
      </c>
      <c r="I38" s="503">
        <v>135.1</v>
      </c>
      <c r="J38" s="401">
        <v>0</v>
      </c>
      <c r="K38" s="401">
        <v>3</v>
      </c>
      <c r="L38" s="188">
        <v>194.5</v>
      </c>
      <c r="M38"/>
      <c r="N38"/>
      <c r="O38"/>
    </row>
    <row r="39" spans="1:15" ht="14.15" customHeight="1" x14ac:dyDescent="0.2">
      <c r="A39" s="321">
        <v>7</v>
      </c>
      <c r="B39" s="503">
        <v>27.5</v>
      </c>
      <c r="C39" s="503">
        <v>33.4</v>
      </c>
      <c r="D39" s="503">
        <v>23.2</v>
      </c>
      <c r="E39" s="503">
        <v>38.200000000000003</v>
      </c>
      <c r="F39" s="503">
        <v>20.7</v>
      </c>
      <c r="G39" s="401">
        <v>78</v>
      </c>
      <c r="H39" s="503">
        <v>1.8</v>
      </c>
      <c r="I39" s="503">
        <v>210</v>
      </c>
      <c r="J39" s="401">
        <v>0</v>
      </c>
      <c r="K39" s="401">
        <v>1</v>
      </c>
      <c r="L39" s="188">
        <v>189.5</v>
      </c>
      <c r="M39"/>
      <c r="N39"/>
      <c r="O39"/>
    </row>
    <row r="40" spans="1:15" ht="14.15" customHeight="1" x14ac:dyDescent="0.2">
      <c r="A40" s="321">
        <v>8</v>
      </c>
      <c r="B40" s="503">
        <v>29.9</v>
      </c>
      <c r="C40" s="503">
        <v>35.799999999999997</v>
      </c>
      <c r="D40" s="503">
        <v>25.7</v>
      </c>
      <c r="E40" s="503">
        <v>39.4</v>
      </c>
      <c r="F40" s="503">
        <v>23.1</v>
      </c>
      <c r="G40" s="401">
        <v>71</v>
      </c>
      <c r="H40" s="503">
        <v>2.4</v>
      </c>
      <c r="I40" s="503">
        <v>242</v>
      </c>
      <c r="J40" s="401">
        <v>0</v>
      </c>
      <c r="K40" s="401">
        <v>0</v>
      </c>
      <c r="L40" s="188">
        <v>190</v>
      </c>
      <c r="M40"/>
      <c r="N40"/>
      <c r="O40"/>
    </row>
    <row r="41" spans="1:15" ht="14.15" customHeight="1" x14ac:dyDescent="0.2">
      <c r="A41" s="321">
        <v>9</v>
      </c>
      <c r="B41" s="503">
        <v>25.5</v>
      </c>
      <c r="C41" s="503">
        <v>30.8</v>
      </c>
      <c r="D41" s="503">
        <v>22.1</v>
      </c>
      <c r="E41" s="503">
        <v>36</v>
      </c>
      <c r="F41" s="503">
        <v>16.7</v>
      </c>
      <c r="G41" s="401">
        <v>83</v>
      </c>
      <c r="H41" s="503">
        <v>1.6</v>
      </c>
      <c r="I41" s="503">
        <v>123.4</v>
      </c>
      <c r="J41" s="401">
        <v>0</v>
      </c>
      <c r="K41" s="401">
        <v>3</v>
      </c>
      <c r="L41" s="188">
        <v>172</v>
      </c>
      <c r="M41"/>
      <c r="N41"/>
      <c r="O41"/>
    </row>
    <row r="42" spans="1:15" ht="14.15" customHeight="1" x14ac:dyDescent="0.2">
      <c r="A42" s="321">
        <v>10</v>
      </c>
      <c r="B42" s="503">
        <v>16.600000000000001</v>
      </c>
      <c r="C42" s="503">
        <v>22.9</v>
      </c>
      <c r="D42" s="503">
        <v>12.4</v>
      </c>
      <c r="E42" s="503">
        <v>28.3</v>
      </c>
      <c r="F42" s="503">
        <v>8.8000000000000007</v>
      </c>
      <c r="G42" s="401">
        <v>80</v>
      </c>
      <c r="H42" s="503">
        <v>1.5</v>
      </c>
      <c r="I42" s="503">
        <v>161.19999999999999</v>
      </c>
      <c r="J42" s="401">
        <v>0</v>
      </c>
      <c r="K42" s="401">
        <v>9</v>
      </c>
      <c r="L42" s="188">
        <v>99.5</v>
      </c>
      <c r="M42"/>
      <c r="N42"/>
      <c r="O42"/>
    </row>
    <row r="43" spans="1:15" ht="14.15" customHeight="1" x14ac:dyDescent="0.2">
      <c r="A43" s="321">
        <v>11</v>
      </c>
      <c r="B43" s="503">
        <v>12</v>
      </c>
      <c r="C43" s="503">
        <v>18.100000000000001</v>
      </c>
      <c r="D43" s="503">
        <v>7.6</v>
      </c>
      <c r="E43" s="503">
        <v>27.4</v>
      </c>
      <c r="F43" s="503">
        <v>1.7</v>
      </c>
      <c r="G43" s="401">
        <v>80</v>
      </c>
      <c r="H43" s="503">
        <v>1.6</v>
      </c>
      <c r="I43" s="503">
        <v>126.4</v>
      </c>
      <c r="J43" s="401" t="s">
        <v>4310</v>
      </c>
      <c r="K43" s="401" t="s">
        <v>4384</v>
      </c>
      <c r="L43" s="188">
        <v>187.5</v>
      </c>
      <c r="M43"/>
      <c r="N43"/>
      <c r="O43"/>
    </row>
    <row r="44" spans="1:15" ht="14.15" customHeight="1" x14ac:dyDescent="0.2">
      <c r="A44" s="321">
        <v>12</v>
      </c>
      <c r="B44" s="503">
        <v>6.9</v>
      </c>
      <c r="C44" s="503">
        <v>12.1</v>
      </c>
      <c r="D44" s="503">
        <v>3</v>
      </c>
      <c r="E44" s="503">
        <v>23.8</v>
      </c>
      <c r="F44" s="503">
        <v>-2.2000000000000002</v>
      </c>
      <c r="G44" s="401">
        <v>82</v>
      </c>
      <c r="H44" s="503">
        <v>1.5</v>
      </c>
      <c r="I44" s="503">
        <v>96.5</v>
      </c>
      <c r="J44" s="401" t="s">
        <v>4576</v>
      </c>
      <c r="K44" s="401">
        <v>6</v>
      </c>
      <c r="L44" s="188">
        <v>119.5</v>
      </c>
      <c r="M44"/>
      <c r="N44"/>
      <c r="O44"/>
    </row>
    <row r="45" spans="1:15" x14ac:dyDescent="0.2">
      <c r="A45" s="294"/>
      <c r="B45" s="288"/>
      <c r="C45" s="288"/>
      <c r="D45" s="288"/>
      <c r="E45" s="288"/>
      <c r="F45" s="288"/>
      <c r="G45" s="289"/>
      <c r="H45" s="288"/>
      <c r="I45" s="290"/>
      <c r="J45"/>
      <c r="K45" s="289"/>
      <c r="L45" s="2" t="s">
        <v>2691</v>
      </c>
      <c r="M45"/>
      <c r="N45"/>
      <c r="O45"/>
    </row>
    <row r="46" spans="1:15" ht="12" customHeight="1" x14ac:dyDescent="0.2">
      <c r="A46" s="295" t="s">
        <v>2692</v>
      </c>
      <c r="B46" s="296"/>
      <c r="C46" s="296"/>
      <c r="D46" s="296"/>
      <c r="E46" s="296"/>
      <c r="F46" s="296"/>
      <c r="G46" s="297"/>
      <c r="H46" s="297"/>
      <c r="I46" s="297"/>
      <c r="J46" s="296"/>
      <c r="K46" s="296"/>
      <c r="L46" s="297"/>
      <c r="M46" s="297"/>
      <c r="N46" s="297"/>
      <c r="O46" s="297"/>
    </row>
    <row r="47" spans="1:15" ht="12" customHeight="1" x14ac:dyDescent="0.2">
      <c r="A47" s="294" t="s">
        <v>2693</v>
      </c>
      <c r="B47" s="296"/>
      <c r="C47" s="296"/>
      <c r="D47" s="296"/>
      <c r="E47" s="296"/>
      <c r="F47" s="296"/>
      <c r="G47" s="297"/>
      <c r="H47" s="297"/>
      <c r="I47" s="297"/>
      <c r="J47" s="296"/>
      <c r="K47" s="296"/>
      <c r="L47" s="297"/>
      <c r="M47" s="297"/>
      <c r="N47" s="297"/>
      <c r="O47" s="297"/>
    </row>
    <row r="48" spans="1:15" ht="12" customHeight="1" x14ac:dyDescent="0.2">
      <c r="A48" s="295" t="s">
        <v>2694</v>
      </c>
      <c r="B48" s="296"/>
      <c r="C48" s="296"/>
      <c r="D48" s="296"/>
      <c r="E48" s="296"/>
      <c r="F48" s="296"/>
      <c r="G48" s="297"/>
      <c r="H48" s="297"/>
      <c r="I48" s="297"/>
      <c r="J48" s="296"/>
      <c r="K48" s="296"/>
      <c r="L48" s="297"/>
      <c r="M48" s="297"/>
      <c r="N48" s="297"/>
      <c r="O48" s="297"/>
    </row>
    <row r="49" spans="1:15" ht="12" customHeight="1" x14ac:dyDescent="0.2">
      <c r="A49" s="7" t="s">
        <v>2695</v>
      </c>
      <c r="B49" s="298"/>
      <c r="C49" s="296"/>
      <c r="D49" s="296"/>
      <c r="E49" s="296"/>
      <c r="F49" s="296"/>
      <c r="G49" s="297"/>
      <c r="H49" s="297"/>
      <c r="I49" s="297"/>
      <c r="J49" s="296"/>
      <c r="K49" s="296"/>
      <c r="L49" s="297"/>
      <c r="M49" s="297"/>
      <c r="N49" s="297"/>
      <c r="O49" s="297"/>
    </row>
    <row r="50" spans="1:15" ht="12" customHeight="1" x14ac:dyDescent="0.2">
      <c r="A50" s="7" t="s">
        <v>2696</v>
      </c>
      <c r="B50" s="298"/>
      <c r="C50" s="296"/>
      <c r="D50" s="296"/>
      <c r="E50" s="296"/>
      <c r="F50" s="296"/>
      <c r="G50" s="297"/>
      <c r="H50" s="297"/>
      <c r="I50" s="297"/>
      <c r="J50" s="296"/>
      <c r="K50" s="296"/>
      <c r="L50" s="297"/>
      <c r="M50" s="297"/>
      <c r="N50" s="297"/>
      <c r="O50" s="297"/>
    </row>
    <row r="51" spans="1:15" ht="12" customHeight="1" x14ac:dyDescent="0.2">
      <c r="A51" s="7" t="s">
        <v>2697</v>
      </c>
      <c r="B51" s="298"/>
      <c r="C51" s="296"/>
      <c r="D51" s="296"/>
      <c r="E51" s="296"/>
      <c r="F51" s="296"/>
      <c r="G51" s="297"/>
      <c r="H51" s="297"/>
      <c r="I51" s="297"/>
      <c r="J51" s="296"/>
      <c r="K51" s="296"/>
      <c r="L51" s="297"/>
      <c r="M51" s="297"/>
      <c r="N51" s="297"/>
      <c r="O51" s="297"/>
    </row>
    <row r="52" spans="1:15" ht="12" customHeight="1" x14ac:dyDescent="0.2">
      <c r="A52" s="295" t="s">
        <v>2698</v>
      </c>
      <c r="B52" s="299"/>
      <c r="C52" s="296"/>
      <c r="D52" s="300"/>
      <c r="E52" s="296"/>
      <c r="F52" s="296"/>
      <c r="G52" s="297"/>
      <c r="H52" s="297"/>
      <c r="I52" s="297"/>
      <c r="J52" s="296"/>
      <c r="K52" s="296"/>
      <c r="L52" s="297"/>
      <c r="M52" s="297"/>
      <c r="N52" s="297"/>
      <c r="O52" s="297"/>
    </row>
    <row r="53" spans="1:15" ht="12" customHeight="1" x14ac:dyDescent="0.2">
      <c r="A53" s="295" t="s">
        <v>2699</v>
      </c>
      <c r="B53" s="299"/>
      <c r="C53" s="296"/>
      <c r="D53" s="300"/>
      <c r="E53" s="296"/>
      <c r="F53" s="296"/>
      <c r="G53" s="297"/>
      <c r="H53" s="297"/>
      <c r="I53" s="297"/>
      <c r="J53" s="296"/>
      <c r="K53" s="296"/>
      <c r="L53" s="297"/>
      <c r="M53" s="297"/>
      <c r="N53" s="297"/>
      <c r="O53" s="297"/>
    </row>
    <row r="54" spans="1:15" ht="12" customHeight="1" x14ac:dyDescent="0.2">
      <c r="A54" s="295" t="s">
        <v>2700</v>
      </c>
      <c r="B54" s="299"/>
      <c r="C54" s="296"/>
      <c r="D54" s="300"/>
      <c r="E54" s="296"/>
      <c r="F54" s="296"/>
      <c r="G54" s="297"/>
      <c r="H54" s="297"/>
      <c r="I54" s="297"/>
      <c r="J54" s="296"/>
      <c r="K54" s="296"/>
      <c r="L54" s="297"/>
      <c r="M54" s="297"/>
      <c r="N54" s="297"/>
      <c r="O54" s="297"/>
    </row>
    <row r="55" spans="1:15" ht="12" customHeight="1" x14ac:dyDescent="0.2">
      <c r="A55" s="295" t="s">
        <v>2701</v>
      </c>
      <c r="B55" s="299"/>
      <c r="C55" s="296"/>
      <c r="D55" s="296"/>
      <c r="E55" s="296"/>
      <c r="F55" s="296"/>
      <c r="G55" s="297"/>
      <c r="H55" s="297"/>
      <c r="I55" s="297"/>
      <c r="J55" s="296"/>
      <c r="K55" s="296"/>
      <c r="L55" s="297"/>
      <c r="M55" s="297"/>
      <c r="N55" s="297"/>
      <c r="O55" s="297"/>
    </row>
    <row r="56" spans="1:15" ht="12" customHeight="1" x14ac:dyDescent="0.2">
      <c r="A56" s="295" t="s">
        <v>2702</v>
      </c>
      <c r="B56" s="299"/>
      <c r="C56" s="296"/>
      <c r="D56" s="296"/>
      <c r="E56" s="296"/>
      <c r="F56" s="296"/>
      <c r="G56" s="297"/>
      <c r="H56" s="297"/>
      <c r="I56" s="297"/>
      <c r="J56" s="296"/>
      <c r="K56" s="296"/>
      <c r="L56" s="297"/>
      <c r="M56" s="297"/>
      <c r="N56" s="297"/>
      <c r="O56" s="297"/>
    </row>
    <row r="57" spans="1:15" ht="12" customHeight="1" x14ac:dyDescent="0.2">
      <c r="A57" s="295" t="s">
        <v>2703</v>
      </c>
      <c r="B57" s="299"/>
      <c r="C57" s="296"/>
      <c r="D57" s="296"/>
      <c r="E57" s="296"/>
      <c r="F57" s="296"/>
      <c r="G57" s="297"/>
      <c r="H57" s="297"/>
      <c r="I57" s="297"/>
      <c r="J57" s="296"/>
      <c r="K57" s="296"/>
      <c r="L57" s="297"/>
      <c r="M57" s="297"/>
      <c r="N57" s="297"/>
      <c r="O57" s="297"/>
    </row>
    <row r="58" spans="1:15" ht="12" customHeight="1" x14ac:dyDescent="0.2">
      <c r="A58" s="294" t="s">
        <v>2704</v>
      </c>
      <c r="B58" s="288"/>
      <c r="C58" s="288"/>
      <c r="D58" s="288"/>
      <c r="E58" s="288"/>
      <c r="F58" s="288"/>
      <c r="G58" s="289"/>
      <c r="H58" s="289"/>
      <c r="I58" s="289"/>
      <c r="J58" s="288"/>
      <c r="K58" s="290"/>
      <c r="L58"/>
      <c r="M58" s="289"/>
      <c r="N58" s="2" t="s">
        <v>1659</v>
      </c>
      <c r="O58" s="289"/>
    </row>
    <row r="114" spans="1:1" x14ac:dyDescent="0.2">
      <c r="A114" s="25"/>
    </row>
  </sheetData>
  <mergeCells count="40">
    <mergeCell ref="A30:A32"/>
    <mergeCell ref="B30:F30"/>
    <mergeCell ref="J30:K30"/>
    <mergeCell ref="L30:L32"/>
    <mergeCell ref="B31:D31"/>
    <mergeCell ref="E31:F31"/>
    <mergeCell ref="J31:J32"/>
    <mergeCell ref="K31:K32"/>
    <mergeCell ref="O4:O5"/>
    <mergeCell ref="N2:O3"/>
    <mergeCell ref="A2:A5"/>
    <mergeCell ref="K4:K5"/>
    <mergeCell ref="D2:E3"/>
    <mergeCell ref="B2:C3"/>
    <mergeCell ref="F2:G2"/>
    <mergeCell ref="F3:G3"/>
    <mergeCell ref="F4:F5"/>
    <mergeCell ref="H3:I3"/>
    <mergeCell ref="J2:K3"/>
    <mergeCell ref="G4:G5"/>
    <mergeCell ref="H4:H5"/>
    <mergeCell ref="B4:B5"/>
    <mergeCell ref="C4:C5"/>
    <mergeCell ref="D4:D5"/>
    <mergeCell ref="E4:E5"/>
    <mergeCell ref="J4:J5"/>
    <mergeCell ref="H2:I2"/>
    <mergeCell ref="I4:I5"/>
    <mergeCell ref="N4:N5"/>
    <mergeCell ref="L2:M3"/>
    <mergeCell ref="L4:L5"/>
    <mergeCell ref="M4:M5"/>
    <mergeCell ref="A16:O16"/>
    <mergeCell ref="B20:F20"/>
    <mergeCell ref="J20:K20"/>
    <mergeCell ref="L20:L22"/>
    <mergeCell ref="J21:J22"/>
    <mergeCell ref="K21:K22"/>
    <mergeCell ref="E21:F21"/>
    <mergeCell ref="B21:D21"/>
  </mergeCells>
  <phoneticPr fontId="2"/>
  <pageMargins left="0.98425196850393704" right="0.39370078740157483" top="0.98425196850393704" bottom="0.98425196850393704" header="0.51181102362204722" footer="0.51181102362204722"/>
  <pageSetup paperSize="9" scale="93" fitToWidth="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BF6B7-5984-46CC-916E-F52F0D88B335}">
  <sheetPr>
    <tabColor theme="5" tint="0.39997558519241921"/>
  </sheetPr>
  <dimension ref="A1:P93"/>
  <sheetViews>
    <sheetView view="pageBreakPreview" zoomScaleNormal="100" zoomScaleSheetLayoutView="100" workbookViewId="0">
      <selection activeCell="O6" sqref="O6"/>
    </sheetView>
  </sheetViews>
  <sheetFormatPr defaultColWidth="9" defaultRowHeight="12" x14ac:dyDescent="0.2"/>
  <cols>
    <col min="1" max="1" width="7.6328125" style="1" customWidth="1"/>
    <col min="2" max="2" width="9.90625" style="1" customWidth="1"/>
    <col min="3" max="13" width="7.6328125" style="1" customWidth="1"/>
    <col min="14" max="17" width="8.36328125" style="1" customWidth="1"/>
    <col min="18" max="16384" width="9" style="1"/>
  </cols>
  <sheetData>
    <row r="1" spans="1:13" customFormat="1" ht="14.15" customHeight="1" x14ac:dyDescent="0.2">
      <c r="A1" s="6" t="s">
        <v>3371</v>
      </c>
      <c r="B1" s="4"/>
      <c r="C1" s="4"/>
      <c r="D1" s="4"/>
      <c r="E1" s="4"/>
      <c r="F1" s="4"/>
      <c r="G1" s="4"/>
      <c r="H1" s="4"/>
      <c r="I1" s="4"/>
      <c r="J1" s="4"/>
      <c r="K1" s="4"/>
      <c r="L1" s="4"/>
      <c r="M1" s="4"/>
    </row>
    <row r="2" spans="1:13" customFormat="1" ht="30" customHeight="1" x14ac:dyDescent="0.2">
      <c r="A2" s="851" t="s">
        <v>3370</v>
      </c>
      <c r="B2" s="852"/>
      <c r="C2" s="626" t="s">
        <v>4069</v>
      </c>
      <c r="D2" s="627"/>
      <c r="E2" s="626" t="s">
        <v>4261</v>
      </c>
      <c r="F2" s="627"/>
      <c r="G2" s="626" t="s">
        <v>4335</v>
      </c>
      <c r="H2" s="627"/>
      <c r="I2" s="626" t="s">
        <v>4369</v>
      </c>
      <c r="J2" s="627"/>
      <c r="K2" s="626" t="s">
        <v>4757</v>
      </c>
      <c r="L2" s="627"/>
    </row>
    <row r="3" spans="1:13" customFormat="1" ht="26.15" customHeight="1" x14ac:dyDescent="0.2">
      <c r="A3" s="824"/>
      <c r="B3" s="825"/>
      <c r="C3" s="184" t="s">
        <v>3993</v>
      </c>
      <c r="D3" s="184" t="s">
        <v>192</v>
      </c>
      <c r="E3" s="184" t="s">
        <v>3993</v>
      </c>
      <c r="F3" s="184" t="s">
        <v>192</v>
      </c>
      <c r="G3" s="184" t="s">
        <v>3993</v>
      </c>
      <c r="H3" s="184" t="s">
        <v>192</v>
      </c>
      <c r="I3" s="184" t="s">
        <v>3993</v>
      </c>
      <c r="J3" s="184" t="s">
        <v>192</v>
      </c>
      <c r="K3" s="184" t="s">
        <v>3993</v>
      </c>
      <c r="L3" s="184" t="s">
        <v>192</v>
      </c>
    </row>
    <row r="4" spans="1:13" customFormat="1" ht="20.149999999999999" customHeight="1" x14ac:dyDescent="0.2">
      <c r="A4" s="626" t="s">
        <v>480</v>
      </c>
      <c r="B4" s="627"/>
      <c r="C4" s="62">
        <v>20715</v>
      </c>
      <c r="D4" s="62">
        <v>578499</v>
      </c>
      <c r="E4" s="62">
        <f>SUM(E5:E33)</f>
        <v>12884</v>
      </c>
      <c r="F4" s="62">
        <f>SUM(F5:F33)</f>
        <v>189685</v>
      </c>
      <c r="G4" s="62">
        <v>15885</v>
      </c>
      <c r="H4" s="62">
        <v>614710</v>
      </c>
      <c r="I4" s="62">
        <f>SUM(I5:I33)</f>
        <v>17727</v>
      </c>
      <c r="J4" s="62">
        <f>SUM(J5:J33)</f>
        <v>425567</v>
      </c>
      <c r="K4" s="237">
        <v>17263</v>
      </c>
      <c r="L4" s="237">
        <v>296965</v>
      </c>
    </row>
    <row r="5" spans="1:13" customFormat="1" ht="20.149999999999999" customHeight="1" x14ac:dyDescent="0.2">
      <c r="A5" s="680" t="s">
        <v>3541</v>
      </c>
      <c r="B5" s="853"/>
      <c r="C5" s="135">
        <v>2765</v>
      </c>
      <c r="D5" s="135">
        <v>108151</v>
      </c>
      <c r="E5" s="135">
        <v>1989</v>
      </c>
      <c r="F5" s="135">
        <v>52219</v>
      </c>
      <c r="G5" s="135">
        <v>2256</v>
      </c>
      <c r="H5" s="135">
        <v>48957</v>
      </c>
      <c r="I5" s="135">
        <v>2683</v>
      </c>
      <c r="J5" s="135">
        <v>56914</v>
      </c>
      <c r="K5" s="172">
        <v>2839</v>
      </c>
      <c r="L5" s="172">
        <v>46437</v>
      </c>
    </row>
    <row r="6" spans="1:13" customFormat="1" ht="20.149999999999999" customHeight="1" x14ac:dyDescent="0.2">
      <c r="A6" s="680" t="s">
        <v>3372</v>
      </c>
      <c r="B6" s="681"/>
      <c r="C6" s="135">
        <v>528</v>
      </c>
      <c r="D6" s="135">
        <v>9006</v>
      </c>
      <c r="E6" s="135">
        <v>272</v>
      </c>
      <c r="F6" s="135">
        <v>3349</v>
      </c>
      <c r="G6" s="135">
        <v>415</v>
      </c>
      <c r="H6" s="135">
        <v>4746</v>
      </c>
      <c r="I6" s="135">
        <v>406</v>
      </c>
      <c r="J6" s="135">
        <v>5995</v>
      </c>
      <c r="K6" s="172">
        <v>482</v>
      </c>
      <c r="L6" s="172">
        <v>11182</v>
      </c>
    </row>
    <row r="7" spans="1:13" customFormat="1" ht="20.149999999999999" customHeight="1" x14ac:dyDescent="0.2">
      <c r="A7" s="680" t="s">
        <v>3373</v>
      </c>
      <c r="B7" s="681"/>
      <c r="C7" s="135">
        <v>698</v>
      </c>
      <c r="D7" s="135">
        <v>8878</v>
      </c>
      <c r="E7" s="135">
        <v>527</v>
      </c>
      <c r="F7" s="135">
        <v>4906</v>
      </c>
      <c r="G7" s="135">
        <v>624</v>
      </c>
      <c r="H7" s="135">
        <v>9521</v>
      </c>
      <c r="I7" s="135">
        <v>613</v>
      </c>
      <c r="J7" s="135">
        <v>6777</v>
      </c>
      <c r="K7" s="172">
        <v>790</v>
      </c>
      <c r="L7" s="172">
        <v>7331</v>
      </c>
    </row>
    <row r="8" spans="1:13" customFormat="1" ht="20.149999999999999" customHeight="1" x14ac:dyDescent="0.2">
      <c r="A8" s="849" t="s">
        <v>3374</v>
      </c>
      <c r="B8" s="850"/>
      <c r="C8" s="135">
        <v>600</v>
      </c>
      <c r="D8" s="135">
        <v>7376</v>
      </c>
      <c r="E8" s="135">
        <v>476</v>
      </c>
      <c r="F8" s="135">
        <v>3821</v>
      </c>
      <c r="G8" s="135">
        <v>414</v>
      </c>
      <c r="H8" s="135">
        <v>3692</v>
      </c>
      <c r="I8" s="135">
        <v>528</v>
      </c>
      <c r="J8" s="135">
        <v>5749</v>
      </c>
      <c r="K8" s="172">
        <v>579</v>
      </c>
      <c r="L8" s="172">
        <v>6841</v>
      </c>
    </row>
    <row r="9" spans="1:13" customFormat="1" ht="20.149999999999999" customHeight="1" x14ac:dyDescent="0.2">
      <c r="A9" s="680" t="s">
        <v>3375</v>
      </c>
      <c r="B9" s="681"/>
      <c r="C9" s="135">
        <v>1393</v>
      </c>
      <c r="D9" s="135">
        <v>119355</v>
      </c>
      <c r="E9" s="135">
        <v>426</v>
      </c>
      <c r="F9" s="135">
        <v>11298</v>
      </c>
      <c r="G9" s="135">
        <v>1096</v>
      </c>
      <c r="H9" s="135">
        <v>364101</v>
      </c>
      <c r="I9" s="135">
        <v>869</v>
      </c>
      <c r="J9" s="135">
        <v>132902</v>
      </c>
      <c r="K9" s="172">
        <v>952</v>
      </c>
      <c r="L9" s="172">
        <v>41627</v>
      </c>
    </row>
    <row r="10" spans="1:13" customFormat="1" ht="20.149999999999999" customHeight="1" x14ac:dyDescent="0.2">
      <c r="A10" s="680" t="s">
        <v>3376</v>
      </c>
      <c r="B10" s="681"/>
      <c r="C10" s="135">
        <v>675</v>
      </c>
      <c r="D10" s="135">
        <v>15502</v>
      </c>
      <c r="E10" s="135">
        <v>452</v>
      </c>
      <c r="F10" s="135">
        <v>12189</v>
      </c>
      <c r="G10" s="135">
        <v>302</v>
      </c>
      <c r="H10" s="135">
        <v>7586</v>
      </c>
      <c r="I10" s="135">
        <v>490</v>
      </c>
      <c r="J10" s="135">
        <v>10371</v>
      </c>
      <c r="K10" s="172">
        <v>464</v>
      </c>
      <c r="L10" s="172">
        <v>8792</v>
      </c>
    </row>
    <row r="11" spans="1:13" customFormat="1" ht="20.149999999999999" customHeight="1" x14ac:dyDescent="0.2">
      <c r="A11" s="680" t="s">
        <v>3377</v>
      </c>
      <c r="B11" s="681"/>
      <c r="C11" s="135">
        <v>289</v>
      </c>
      <c r="D11" s="135">
        <v>5951</v>
      </c>
      <c r="E11" s="135">
        <v>125</v>
      </c>
      <c r="F11" s="135">
        <v>1209</v>
      </c>
      <c r="G11" s="135">
        <v>180</v>
      </c>
      <c r="H11" s="135">
        <v>3992</v>
      </c>
      <c r="I11" s="135">
        <v>210</v>
      </c>
      <c r="J11" s="135">
        <v>3914</v>
      </c>
      <c r="K11" s="172">
        <v>204</v>
      </c>
      <c r="L11" s="172">
        <v>4752</v>
      </c>
    </row>
    <row r="12" spans="1:13" customFormat="1" ht="20.149999999999999" customHeight="1" x14ac:dyDescent="0.2">
      <c r="A12" s="680" t="s">
        <v>3378</v>
      </c>
      <c r="B12" s="681"/>
      <c r="C12" s="135">
        <v>368</v>
      </c>
      <c r="D12" s="135">
        <v>5848</v>
      </c>
      <c r="E12" s="135">
        <v>224</v>
      </c>
      <c r="F12" s="135">
        <v>2349</v>
      </c>
      <c r="G12" s="135">
        <v>265</v>
      </c>
      <c r="H12" s="135">
        <v>3327</v>
      </c>
      <c r="I12" s="135">
        <v>286</v>
      </c>
      <c r="J12" s="135">
        <v>2773</v>
      </c>
      <c r="K12" s="172">
        <v>351</v>
      </c>
      <c r="L12" s="172">
        <v>3607</v>
      </c>
    </row>
    <row r="13" spans="1:13" customFormat="1" ht="20.149999999999999" customHeight="1" x14ac:dyDescent="0.2">
      <c r="A13" s="680" t="s">
        <v>3379</v>
      </c>
      <c r="B13" s="681"/>
      <c r="C13" s="135">
        <v>507</v>
      </c>
      <c r="D13" s="135">
        <v>10477</v>
      </c>
      <c r="E13" s="135">
        <v>270</v>
      </c>
      <c r="F13" s="135">
        <v>2621</v>
      </c>
      <c r="G13" s="135">
        <v>470</v>
      </c>
      <c r="H13" s="135">
        <v>6921</v>
      </c>
      <c r="I13" s="135">
        <v>490</v>
      </c>
      <c r="J13" s="135">
        <v>6594</v>
      </c>
      <c r="K13" s="172">
        <v>425</v>
      </c>
      <c r="L13" s="172">
        <v>10755</v>
      </c>
    </row>
    <row r="14" spans="1:13" customFormat="1" ht="20.149999999999999" customHeight="1" x14ac:dyDescent="0.2">
      <c r="A14" s="680" t="s">
        <v>3380</v>
      </c>
      <c r="B14" s="681"/>
      <c r="C14" s="135">
        <v>529</v>
      </c>
      <c r="D14" s="135">
        <v>6261</v>
      </c>
      <c r="E14" s="135">
        <v>313</v>
      </c>
      <c r="F14" s="135">
        <v>2624</v>
      </c>
      <c r="G14" s="135">
        <v>331</v>
      </c>
      <c r="H14" s="135">
        <v>2494</v>
      </c>
      <c r="I14" s="135">
        <v>386</v>
      </c>
      <c r="J14" s="135">
        <v>3511</v>
      </c>
      <c r="K14" s="172">
        <v>462</v>
      </c>
      <c r="L14" s="172">
        <v>3958</v>
      </c>
    </row>
    <row r="15" spans="1:13" customFormat="1" ht="20.149999999999999" customHeight="1" x14ac:dyDescent="0.2">
      <c r="A15" s="680" t="s">
        <v>3381</v>
      </c>
      <c r="B15" s="681"/>
      <c r="C15" s="135">
        <v>817</v>
      </c>
      <c r="D15" s="135">
        <v>6371</v>
      </c>
      <c r="E15" s="135">
        <v>540</v>
      </c>
      <c r="F15" s="135">
        <v>3744</v>
      </c>
      <c r="G15" s="135">
        <v>577</v>
      </c>
      <c r="H15" s="135">
        <v>4177</v>
      </c>
      <c r="I15" s="135">
        <v>618</v>
      </c>
      <c r="J15" s="135">
        <v>4775</v>
      </c>
      <c r="K15" s="172">
        <v>680</v>
      </c>
      <c r="L15" s="172">
        <v>5110</v>
      </c>
    </row>
    <row r="16" spans="1:13" customFormat="1" ht="20.149999999999999" customHeight="1" x14ac:dyDescent="0.2">
      <c r="A16" s="680" t="s">
        <v>3382</v>
      </c>
      <c r="B16" s="681"/>
      <c r="C16" s="135">
        <v>788</v>
      </c>
      <c r="D16" s="135">
        <v>18295</v>
      </c>
      <c r="E16" s="135">
        <v>476</v>
      </c>
      <c r="F16" s="135">
        <v>5134</v>
      </c>
      <c r="G16" s="135">
        <v>589</v>
      </c>
      <c r="H16" s="135">
        <v>10605</v>
      </c>
      <c r="I16" s="135">
        <v>760</v>
      </c>
      <c r="J16" s="135">
        <v>14844</v>
      </c>
      <c r="K16" s="172">
        <v>790</v>
      </c>
      <c r="L16" s="172">
        <v>15699</v>
      </c>
    </row>
    <row r="17" spans="1:14" customFormat="1" ht="20.149999999999999" customHeight="1" x14ac:dyDescent="0.2">
      <c r="A17" s="849" t="s">
        <v>3383</v>
      </c>
      <c r="B17" s="850"/>
      <c r="C17" s="135">
        <v>433</v>
      </c>
      <c r="D17" s="135">
        <v>4509</v>
      </c>
      <c r="E17" s="135">
        <v>268</v>
      </c>
      <c r="F17" s="135">
        <v>2422</v>
      </c>
      <c r="G17" s="135">
        <v>284</v>
      </c>
      <c r="H17" s="135">
        <v>3903</v>
      </c>
      <c r="I17" s="135">
        <v>286</v>
      </c>
      <c r="J17" s="135">
        <v>3476</v>
      </c>
      <c r="K17" s="172">
        <v>322</v>
      </c>
      <c r="L17" s="172">
        <v>4083</v>
      </c>
    </row>
    <row r="18" spans="1:14" customFormat="1" ht="20.149999999999999" customHeight="1" x14ac:dyDescent="0.2">
      <c r="A18" s="849" t="s">
        <v>3384</v>
      </c>
      <c r="B18" s="850"/>
      <c r="C18" s="135">
        <v>428</v>
      </c>
      <c r="D18" s="135">
        <v>7738</v>
      </c>
      <c r="E18" s="135">
        <v>317</v>
      </c>
      <c r="F18" s="135">
        <v>3388</v>
      </c>
      <c r="G18" s="135">
        <v>411</v>
      </c>
      <c r="H18" s="135">
        <v>4363</v>
      </c>
      <c r="I18" s="135">
        <v>428</v>
      </c>
      <c r="J18" s="135">
        <v>4675</v>
      </c>
      <c r="K18" s="172">
        <v>401</v>
      </c>
      <c r="L18" s="172">
        <v>4731</v>
      </c>
    </row>
    <row r="19" spans="1:14" customFormat="1" ht="20.149999999999999" customHeight="1" x14ac:dyDescent="0.2">
      <c r="A19" s="680" t="s">
        <v>3385</v>
      </c>
      <c r="B19" s="681"/>
      <c r="C19" s="135">
        <v>700</v>
      </c>
      <c r="D19" s="135">
        <v>11246</v>
      </c>
      <c r="E19" s="135">
        <v>439</v>
      </c>
      <c r="F19" s="135">
        <v>4354</v>
      </c>
      <c r="G19" s="135">
        <v>579</v>
      </c>
      <c r="H19" s="135">
        <v>4963</v>
      </c>
      <c r="I19" s="135">
        <v>683</v>
      </c>
      <c r="J19" s="135">
        <v>6577</v>
      </c>
      <c r="K19" s="172">
        <v>934</v>
      </c>
      <c r="L19" s="172">
        <v>9321</v>
      </c>
    </row>
    <row r="20" spans="1:14" customFormat="1" ht="20.149999999999999" customHeight="1" x14ac:dyDescent="0.2">
      <c r="A20" s="680" t="s">
        <v>3386</v>
      </c>
      <c r="B20" s="681"/>
      <c r="C20" s="135">
        <v>329</v>
      </c>
      <c r="D20" s="135">
        <v>4564</v>
      </c>
      <c r="E20" s="135">
        <v>276</v>
      </c>
      <c r="F20" s="135">
        <v>3170</v>
      </c>
      <c r="G20" s="135">
        <v>346</v>
      </c>
      <c r="H20" s="135">
        <v>3470</v>
      </c>
      <c r="I20" s="135">
        <v>355</v>
      </c>
      <c r="J20" s="135">
        <v>4007</v>
      </c>
      <c r="K20" s="172">
        <v>300</v>
      </c>
      <c r="L20" s="172">
        <v>2251</v>
      </c>
    </row>
    <row r="21" spans="1:14" customFormat="1" ht="20.149999999999999" customHeight="1" x14ac:dyDescent="0.2">
      <c r="A21" s="680" t="s">
        <v>3387</v>
      </c>
      <c r="B21" s="681"/>
      <c r="C21" s="135">
        <v>2994</v>
      </c>
      <c r="D21" s="135">
        <v>145197</v>
      </c>
      <c r="E21" s="135">
        <v>1746</v>
      </c>
      <c r="F21" s="135">
        <v>26339</v>
      </c>
      <c r="G21" s="135">
        <v>2223</v>
      </c>
      <c r="H21" s="135">
        <v>64268</v>
      </c>
      <c r="I21" s="135">
        <v>2625</v>
      </c>
      <c r="J21" s="135">
        <v>87539</v>
      </c>
      <c r="K21" s="172">
        <v>689</v>
      </c>
      <c r="L21" s="172">
        <v>36947</v>
      </c>
    </row>
    <row r="22" spans="1:14" customFormat="1" ht="20.149999999999999" customHeight="1" x14ac:dyDescent="0.2">
      <c r="A22" s="680" t="s">
        <v>3388</v>
      </c>
      <c r="B22" s="681"/>
      <c r="C22" s="135">
        <v>376</v>
      </c>
      <c r="D22" s="135">
        <v>6798</v>
      </c>
      <c r="E22" s="135">
        <v>246</v>
      </c>
      <c r="F22" s="135">
        <v>3387</v>
      </c>
      <c r="G22" s="135">
        <v>303</v>
      </c>
      <c r="H22" s="135">
        <v>8880</v>
      </c>
      <c r="I22" s="135">
        <v>438</v>
      </c>
      <c r="J22" s="135">
        <v>15383</v>
      </c>
      <c r="K22" s="172">
        <v>656</v>
      </c>
      <c r="L22" s="172">
        <v>10626</v>
      </c>
    </row>
    <row r="23" spans="1:14" customFormat="1" ht="20.149999999999999" customHeight="1" x14ac:dyDescent="0.2">
      <c r="A23" s="680" t="s">
        <v>3389</v>
      </c>
      <c r="B23" s="681"/>
      <c r="C23" s="135">
        <v>426</v>
      </c>
      <c r="D23" s="135">
        <v>6563</v>
      </c>
      <c r="E23" s="135">
        <v>345</v>
      </c>
      <c r="F23" s="135">
        <v>4234</v>
      </c>
      <c r="G23" s="135">
        <v>436</v>
      </c>
      <c r="H23" s="135">
        <v>8215</v>
      </c>
      <c r="I23" s="135">
        <v>369</v>
      </c>
      <c r="J23" s="135">
        <v>5578</v>
      </c>
      <c r="K23" s="172">
        <v>426</v>
      </c>
      <c r="L23" s="172">
        <v>8109</v>
      </c>
    </row>
    <row r="24" spans="1:14" customFormat="1" ht="20.149999999999999" customHeight="1" x14ac:dyDescent="0.2">
      <c r="A24" s="680" t="s">
        <v>3390</v>
      </c>
      <c r="B24" s="681"/>
      <c r="C24" s="135">
        <v>378</v>
      </c>
      <c r="D24" s="135">
        <v>8842</v>
      </c>
      <c r="E24" s="135">
        <v>201</v>
      </c>
      <c r="F24" s="135">
        <v>2012</v>
      </c>
      <c r="G24" s="135">
        <v>379</v>
      </c>
      <c r="H24" s="135">
        <v>4349</v>
      </c>
      <c r="I24" s="135">
        <v>310</v>
      </c>
      <c r="J24" s="135">
        <v>3355</v>
      </c>
      <c r="K24" s="172">
        <v>331</v>
      </c>
      <c r="L24" s="172">
        <v>3537</v>
      </c>
    </row>
    <row r="25" spans="1:14" customFormat="1" ht="20.149999999999999" customHeight="1" x14ac:dyDescent="0.2">
      <c r="A25" s="680" t="s">
        <v>3391</v>
      </c>
      <c r="B25" s="681"/>
      <c r="C25" s="135">
        <v>976</v>
      </c>
      <c r="D25" s="135">
        <v>11815</v>
      </c>
      <c r="E25" s="135">
        <v>634</v>
      </c>
      <c r="F25" s="135">
        <v>5474</v>
      </c>
      <c r="G25" s="135">
        <v>730</v>
      </c>
      <c r="H25" s="135">
        <v>6124</v>
      </c>
      <c r="I25" s="135">
        <v>829</v>
      </c>
      <c r="J25" s="135">
        <v>8448</v>
      </c>
      <c r="K25" s="172">
        <v>910</v>
      </c>
      <c r="L25" s="172">
        <v>10034</v>
      </c>
    </row>
    <row r="26" spans="1:14" customFormat="1" ht="20.149999999999999" customHeight="1" x14ac:dyDescent="0.2">
      <c r="A26" s="680" t="s">
        <v>3392</v>
      </c>
      <c r="B26" s="681"/>
      <c r="C26" s="135">
        <v>479</v>
      </c>
      <c r="D26" s="135">
        <v>7384</v>
      </c>
      <c r="E26" s="135">
        <v>258</v>
      </c>
      <c r="F26" s="135">
        <v>2978</v>
      </c>
      <c r="G26" s="135">
        <v>381</v>
      </c>
      <c r="H26" s="135">
        <v>6130</v>
      </c>
      <c r="I26" s="135">
        <v>497</v>
      </c>
      <c r="J26" s="135">
        <v>5883</v>
      </c>
      <c r="K26" s="172">
        <v>600</v>
      </c>
      <c r="L26" s="172">
        <v>6894</v>
      </c>
    </row>
    <row r="27" spans="1:14" customFormat="1" ht="20.149999999999999" customHeight="1" x14ac:dyDescent="0.2">
      <c r="A27" s="680" t="s">
        <v>3393</v>
      </c>
      <c r="B27" s="681"/>
      <c r="C27" s="135">
        <v>449</v>
      </c>
      <c r="D27" s="135">
        <v>9791</v>
      </c>
      <c r="E27" s="135">
        <v>348</v>
      </c>
      <c r="F27" s="135">
        <v>5388</v>
      </c>
      <c r="G27" s="135">
        <v>330</v>
      </c>
      <c r="H27" s="135">
        <v>9788</v>
      </c>
      <c r="I27" s="135">
        <v>193</v>
      </c>
      <c r="J27" s="135">
        <v>1790</v>
      </c>
      <c r="K27" s="172">
        <v>182</v>
      </c>
      <c r="L27" s="172">
        <v>4514</v>
      </c>
    </row>
    <row r="28" spans="1:14" customFormat="1" ht="20.149999999999999" customHeight="1" x14ac:dyDescent="0.2">
      <c r="A28" s="680" t="s">
        <v>3394</v>
      </c>
      <c r="B28" s="681"/>
      <c r="C28" s="135">
        <v>579</v>
      </c>
      <c r="D28" s="135">
        <v>5340</v>
      </c>
      <c r="E28" s="135">
        <v>364</v>
      </c>
      <c r="F28" s="135">
        <v>7514</v>
      </c>
      <c r="G28" s="135">
        <v>312</v>
      </c>
      <c r="H28" s="135">
        <v>2922</v>
      </c>
      <c r="I28" s="135">
        <v>395</v>
      </c>
      <c r="J28" s="135">
        <v>2931</v>
      </c>
      <c r="K28" s="172">
        <v>367</v>
      </c>
      <c r="L28" s="172">
        <v>5331</v>
      </c>
    </row>
    <row r="29" spans="1:14" customFormat="1" ht="20.149999999999999" customHeight="1" x14ac:dyDescent="0.2">
      <c r="A29" s="680" t="s">
        <v>3395</v>
      </c>
      <c r="B29" s="681"/>
      <c r="C29" s="135">
        <v>399</v>
      </c>
      <c r="D29" s="135">
        <v>4552</v>
      </c>
      <c r="E29" s="135">
        <v>211</v>
      </c>
      <c r="F29" s="135">
        <v>2399</v>
      </c>
      <c r="G29" s="135">
        <v>285</v>
      </c>
      <c r="H29" s="135">
        <v>3265</v>
      </c>
      <c r="I29" s="135">
        <v>379</v>
      </c>
      <c r="J29" s="135">
        <v>4386</v>
      </c>
      <c r="K29" s="172">
        <v>422</v>
      </c>
      <c r="L29" s="172">
        <v>5014</v>
      </c>
    </row>
    <row r="30" spans="1:14" customFormat="1" ht="20.149999999999999" customHeight="1" x14ac:dyDescent="0.2">
      <c r="A30" s="680" t="s">
        <v>3396</v>
      </c>
      <c r="B30" s="681"/>
      <c r="C30" s="135">
        <v>93</v>
      </c>
      <c r="D30" s="135">
        <v>1676</v>
      </c>
      <c r="E30" s="135">
        <v>84</v>
      </c>
      <c r="F30" s="135">
        <v>1268</v>
      </c>
      <c r="G30" s="135">
        <v>89</v>
      </c>
      <c r="H30" s="135">
        <v>1045</v>
      </c>
      <c r="I30" s="135">
        <v>103</v>
      </c>
      <c r="J30" s="135">
        <v>1395</v>
      </c>
      <c r="K30" s="172">
        <v>150</v>
      </c>
      <c r="L30" s="172">
        <v>3009</v>
      </c>
    </row>
    <row r="31" spans="1:14" customFormat="1" ht="20.149999999999999" customHeight="1" x14ac:dyDescent="0.2">
      <c r="A31" s="680" t="s">
        <v>3397</v>
      </c>
      <c r="B31" s="681"/>
      <c r="C31" s="135">
        <v>840</v>
      </c>
      <c r="D31" s="135">
        <v>11761</v>
      </c>
      <c r="E31" s="135">
        <v>434</v>
      </c>
      <c r="F31" s="135">
        <v>4474</v>
      </c>
      <c r="G31" s="135">
        <v>497</v>
      </c>
      <c r="H31" s="135">
        <v>5064</v>
      </c>
      <c r="I31" s="135">
        <v>568</v>
      </c>
      <c r="J31" s="135">
        <v>6151</v>
      </c>
      <c r="K31" s="172">
        <v>540</v>
      </c>
      <c r="L31" s="172">
        <v>5864</v>
      </c>
    </row>
    <row r="32" spans="1:14" customFormat="1" ht="20.149999999999999" customHeight="1" x14ac:dyDescent="0.2">
      <c r="A32" s="680" t="s">
        <v>3398</v>
      </c>
      <c r="B32" s="681"/>
      <c r="C32" s="135">
        <v>325</v>
      </c>
      <c r="D32" s="135">
        <v>4094</v>
      </c>
      <c r="E32" s="135">
        <v>211</v>
      </c>
      <c r="F32" s="135">
        <v>1761</v>
      </c>
      <c r="G32" s="135">
        <v>276</v>
      </c>
      <c r="H32" s="135">
        <v>2823</v>
      </c>
      <c r="I32" s="135">
        <v>339</v>
      </c>
      <c r="J32" s="135">
        <v>3392</v>
      </c>
      <c r="K32" s="172">
        <v>391</v>
      </c>
      <c r="L32" s="172">
        <v>4851</v>
      </c>
      <c r="N32" s="1"/>
    </row>
    <row r="33" spans="1:16" customFormat="1" ht="20.5" customHeight="1" x14ac:dyDescent="0.2">
      <c r="A33" s="680" t="s">
        <v>3399</v>
      </c>
      <c r="B33" s="681"/>
      <c r="C33" s="135">
        <v>554</v>
      </c>
      <c r="D33" s="135">
        <v>5158</v>
      </c>
      <c r="E33" s="135">
        <v>412</v>
      </c>
      <c r="F33" s="135">
        <v>3660</v>
      </c>
      <c r="G33" s="135">
        <v>505</v>
      </c>
      <c r="H33" s="135">
        <v>5019</v>
      </c>
      <c r="I33" s="135">
        <v>591</v>
      </c>
      <c r="J33" s="135">
        <v>5482</v>
      </c>
      <c r="K33" s="172">
        <v>624</v>
      </c>
      <c r="L33" s="172">
        <v>5758</v>
      </c>
      <c r="M33" s="4"/>
      <c r="N33" s="4"/>
    </row>
    <row r="34" spans="1:16" ht="12" customHeight="1" x14ac:dyDescent="0.2">
      <c r="A34" s="7" t="s">
        <v>479</v>
      </c>
      <c r="B34" s="4"/>
      <c r="C34" s="4"/>
      <c r="D34" s="4"/>
      <c r="E34" s="4"/>
      <c r="G34" s="4"/>
      <c r="I34" s="4"/>
      <c r="J34" s="2"/>
      <c r="K34" s="4"/>
      <c r="L34" s="2" t="s">
        <v>4380</v>
      </c>
      <c r="M34" s="4"/>
      <c r="N34" s="4"/>
      <c r="O34" s="4"/>
      <c r="P34" s="4"/>
    </row>
    <row r="35" spans="1:16" ht="14.15" customHeight="1" x14ac:dyDescent="0.2">
      <c r="A35" s="7"/>
      <c r="B35" s="4"/>
      <c r="C35" s="4"/>
      <c r="D35" s="4"/>
      <c r="E35" s="4"/>
      <c r="G35" s="4"/>
      <c r="I35" s="4"/>
      <c r="J35" s="2"/>
      <c r="K35" s="4"/>
      <c r="L35" s="2"/>
      <c r="M35" s="4"/>
      <c r="N35" s="4"/>
      <c r="O35" s="4"/>
      <c r="P35" s="4"/>
    </row>
    <row r="36" spans="1:16" ht="14.15" customHeight="1" x14ac:dyDescent="0.2">
      <c r="A36" s="6" t="s">
        <v>481</v>
      </c>
      <c r="B36" s="4"/>
      <c r="C36" s="4"/>
      <c r="D36" s="4"/>
      <c r="E36" s="4"/>
      <c r="F36" s="4"/>
      <c r="G36" s="4"/>
      <c r="H36" s="4"/>
      <c r="I36" s="4"/>
      <c r="J36" s="4"/>
      <c r="K36" s="4"/>
      <c r="L36" s="4"/>
      <c r="M36" s="4"/>
      <c r="N36" s="4"/>
      <c r="O36" s="4"/>
      <c r="P36" s="4"/>
    </row>
    <row r="37" spans="1:16" ht="14.15" customHeight="1" x14ac:dyDescent="0.2">
      <c r="A37" s="184" t="s">
        <v>482</v>
      </c>
      <c r="B37" s="640" t="s">
        <v>483</v>
      </c>
      <c r="C37" s="640"/>
      <c r="D37" s="4"/>
      <c r="E37" s="4"/>
      <c r="F37" s="4"/>
      <c r="G37" s="4"/>
      <c r="H37" s="4"/>
      <c r="I37" s="4"/>
      <c r="J37" s="4"/>
      <c r="K37" s="4"/>
      <c r="L37" s="4"/>
      <c r="M37" s="4"/>
      <c r="N37" s="4"/>
      <c r="O37" s="4"/>
      <c r="P37" s="4"/>
    </row>
    <row r="38" spans="1:16" ht="14.15" customHeight="1" x14ac:dyDescent="0.2">
      <c r="A38" s="184" t="s">
        <v>4006</v>
      </c>
      <c r="B38" s="794">
        <v>202230</v>
      </c>
      <c r="C38" s="795"/>
      <c r="D38" s="4"/>
      <c r="E38" s="4"/>
      <c r="G38" s="4"/>
      <c r="H38" s="4"/>
      <c r="I38" s="4"/>
      <c r="J38" s="4"/>
      <c r="K38" s="4"/>
      <c r="L38" s="4"/>
      <c r="M38" s="4"/>
      <c r="N38" s="4"/>
      <c r="O38" s="4"/>
      <c r="P38" s="4"/>
    </row>
    <row r="39" spans="1:16" ht="14.15" customHeight="1" x14ac:dyDescent="0.2">
      <c r="A39" s="184">
        <v>2</v>
      </c>
      <c r="B39" s="794">
        <v>55692</v>
      </c>
      <c r="C39" s="795"/>
      <c r="D39" s="4"/>
      <c r="E39" s="4"/>
      <c r="G39" s="4"/>
      <c r="H39" s="4"/>
      <c r="I39" s="4"/>
      <c r="J39" s="4"/>
      <c r="K39" s="4"/>
      <c r="L39" s="4"/>
      <c r="M39" s="4"/>
      <c r="N39" s="4"/>
      <c r="O39" s="4"/>
      <c r="P39" s="4"/>
    </row>
    <row r="40" spans="1:16" ht="14.15" customHeight="1" x14ac:dyDescent="0.2">
      <c r="A40" s="184">
        <v>3</v>
      </c>
      <c r="B40" s="794">
        <v>55393</v>
      </c>
      <c r="C40" s="795"/>
      <c r="D40" s="4"/>
      <c r="E40" s="4"/>
      <c r="G40" s="4"/>
      <c r="H40" s="4"/>
      <c r="I40" s="4"/>
      <c r="J40" s="4"/>
      <c r="K40" s="4"/>
      <c r="L40" s="4"/>
      <c r="M40" s="4"/>
      <c r="N40" s="4"/>
      <c r="O40" s="4"/>
      <c r="P40" s="4"/>
    </row>
    <row r="41" spans="1:16" ht="12" customHeight="1" x14ac:dyDescent="0.2">
      <c r="A41" s="184">
        <v>4</v>
      </c>
      <c r="B41" s="794">
        <v>68540</v>
      </c>
      <c r="C41" s="795"/>
      <c r="D41" s="4"/>
      <c r="E41" s="4"/>
      <c r="G41" s="4"/>
      <c r="H41" s="4"/>
      <c r="I41" s="4"/>
      <c r="J41" s="4"/>
      <c r="K41" s="4"/>
      <c r="L41" s="4"/>
      <c r="M41" s="4"/>
      <c r="N41" s="4"/>
      <c r="O41" s="4"/>
      <c r="P41" s="4"/>
    </row>
    <row r="42" spans="1:16" ht="12" customHeight="1" x14ac:dyDescent="0.2">
      <c r="A42" s="184">
        <v>5</v>
      </c>
      <c r="B42" s="794">
        <v>64515</v>
      </c>
      <c r="C42" s="795"/>
      <c r="D42" s="4"/>
      <c r="E42" s="4"/>
      <c r="G42" s="4"/>
      <c r="H42" s="4"/>
      <c r="I42" s="4"/>
      <c r="J42" s="4"/>
      <c r="K42" s="4"/>
      <c r="L42" s="4"/>
      <c r="M42" s="4"/>
      <c r="N42" s="4"/>
      <c r="O42" s="4"/>
      <c r="P42" s="4"/>
    </row>
    <row r="43" spans="1:16" ht="14.15" customHeight="1" x14ac:dyDescent="0.2">
      <c r="A43" s="4"/>
      <c r="B43" s="4"/>
      <c r="C43" s="2" t="s">
        <v>484</v>
      </c>
      <c r="D43" s="4"/>
      <c r="E43" s="4"/>
      <c r="F43" s="4"/>
      <c r="G43" s="4"/>
      <c r="H43" s="4"/>
      <c r="I43" s="4"/>
      <c r="J43" s="4"/>
      <c r="K43" s="4"/>
      <c r="L43" s="4"/>
      <c r="M43" s="4"/>
      <c r="N43" s="4"/>
      <c r="O43" s="4"/>
      <c r="P43" s="4"/>
    </row>
    <row r="44" spans="1:16" ht="14.15" customHeight="1" x14ac:dyDescent="0.2">
      <c r="A44" s="6" t="s">
        <v>1083</v>
      </c>
      <c r="B44" s="4"/>
      <c r="C44" s="2"/>
      <c r="D44" s="4"/>
      <c r="E44" s="4"/>
      <c r="F44" s="4"/>
      <c r="G44" s="4"/>
      <c r="H44" s="4"/>
      <c r="I44" s="4"/>
      <c r="J44" s="4"/>
      <c r="K44" s="4"/>
      <c r="L44" s="4"/>
      <c r="M44" s="4"/>
      <c r="N44" s="4"/>
      <c r="O44" s="4"/>
      <c r="P44" s="4"/>
    </row>
    <row r="45" spans="1:16" ht="14.15" customHeight="1" x14ac:dyDescent="0.2">
      <c r="A45" s="6" t="s">
        <v>1367</v>
      </c>
      <c r="B45" s="4"/>
      <c r="C45" s="4"/>
      <c r="D45" s="4"/>
      <c r="E45" s="4"/>
      <c r="F45" s="4"/>
      <c r="G45" s="4"/>
      <c r="H45" s="4"/>
      <c r="I45" s="4"/>
      <c r="J45" s="4"/>
      <c r="K45" s="4"/>
      <c r="L45" s="4"/>
      <c r="M45" s="4"/>
      <c r="N45" s="4"/>
      <c r="O45" s="4"/>
      <c r="P45" s="4"/>
    </row>
    <row r="46" spans="1:16" ht="14.15" customHeight="1" x14ac:dyDescent="0.2">
      <c r="A46" s="640" t="s">
        <v>1684</v>
      </c>
      <c r="B46" s="640" t="s">
        <v>689</v>
      </c>
      <c r="C46" s="640"/>
      <c r="D46" s="640" t="s">
        <v>1084</v>
      </c>
      <c r="E46" s="640"/>
      <c r="F46" s="640" t="s">
        <v>1085</v>
      </c>
      <c r="G46" s="640"/>
      <c r="H46" s="640" t="s">
        <v>1086</v>
      </c>
      <c r="I46" s="640"/>
      <c r="J46" s="4"/>
      <c r="K46" s="4"/>
      <c r="L46" s="4"/>
      <c r="M46" s="4"/>
      <c r="N46" s="4"/>
      <c r="O46" s="4"/>
      <c r="P46" s="4"/>
    </row>
    <row r="47" spans="1:16" ht="14.15" customHeight="1" x14ac:dyDescent="0.2">
      <c r="A47" s="640"/>
      <c r="B47" s="184" t="s">
        <v>172</v>
      </c>
      <c r="C47" s="184" t="s">
        <v>173</v>
      </c>
      <c r="D47" s="184" t="s">
        <v>172</v>
      </c>
      <c r="E47" s="184" t="s">
        <v>173</v>
      </c>
      <c r="F47" s="184" t="s">
        <v>172</v>
      </c>
      <c r="G47" s="184" t="s">
        <v>173</v>
      </c>
      <c r="H47" s="184" t="s">
        <v>172</v>
      </c>
      <c r="I47" s="184" t="s">
        <v>173</v>
      </c>
      <c r="J47" s="4"/>
      <c r="K47" s="4"/>
      <c r="L47" s="4"/>
      <c r="M47" s="4"/>
      <c r="N47" s="4"/>
      <c r="O47" s="4"/>
      <c r="P47" s="4"/>
    </row>
    <row r="48" spans="1:16" ht="14.15" customHeight="1" x14ac:dyDescent="0.2">
      <c r="A48" s="184" t="s">
        <v>4006</v>
      </c>
      <c r="B48" s="152">
        <v>1470</v>
      </c>
      <c r="C48" s="152">
        <v>38195</v>
      </c>
      <c r="D48" s="200">
        <v>256</v>
      </c>
      <c r="E48" s="150">
        <v>13632</v>
      </c>
      <c r="F48" s="200">
        <v>512</v>
      </c>
      <c r="G48" s="150">
        <v>18079</v>
      </c>
      <c r="H48" s="200">
        <v>702</v>
      </c>
      <c r="I48" s="152">
        <v>6484</v>
      </c>
      <c r="J48" s="4"/>
      <c r="K48" s="4"/>
      <c r="L48" s="4"/>
      <c r="M48" s="4"/>
      <c r="N48" s="4"/>
      <c r="O48" s="4"/>
      <c r="P48" s="4"/>
    </row>
    <row r="49" spans="1:16" ht="14.15" customHeight="1" x14ac:dyDescent="0.2">
      <c r="A49" s="184">
        <v>2</v>
      </c>
      <c r="B49" s="152">
        <v>1216</v>
      </c>
      <c r="C49" s="152">
        <v>25228</v>
      </c>
      <c r="D49" s="200">
        <v>170</v>
      </c>
      <c r="E49" s="150">
        <v>7454</v>
      </c>
      <c r="F49" s="200">
        <v>514</v>
      </c>
      <c r="G49" s="150">
        <v>13724</v>
      </c>
      <c r="H49" s="200">
        <v>532</v>
      </c>
      <c r="I49" s="152">
        <v>4050</v>
      </c>
      <c r="J49" s="4"/>
      <c r="K49" s="4"/>
      <c r="L49" s="4"/>
      <c r="M49" s="4"/>
      <c r="N49" s="4"/>
      <c r="O49" s="4"/>
      <c r="P49" s="4"/>
    </row>
    <row r="50" spans="1:16" ht="12" customHeight="1" x14ac:dyDescent="0.2">
      <c r="A50" s="184">
        <v>3</v>
      </c>
      <c r="B50" s="152">
        <v>1433</v>
      </c>
      <c r="C50" s="150">
        <v>39060</v>
      </c>
      <c r="D50" s="200">
        <v>255</v>
      </c>
      <c r="E50" s="150">
        <v>15313</v>
      </c>
      <c r="F50" s="200">
        <v>667</v>
      </c>
      <c r="G50" s="150">
        <v>20185</v>
      </c>
      <c r="H50" s="200">
        <v>511</v>
      </c>
      <c r="I50" s="152">
        <v>3562</v>
      </c>
      <c r="J50" s="4"/>
      <c r="K50" s="4"/>
      <c r="L50" s="4"/>
      <c r="M50" s="4"/>
      <c r="N50" s="4"/>
      <c r="O50" s="4"/>
      <c r="P50" s="4"/>
    </row>
    <row r="51" spans="1:16" ht="12" customHeight="1" x14ac:dyDescent="0.2">
      <c r="A51" s="184">
        <v>4</v>
      </c>
      <c r="B51" s="152">
        <f>D51+F51+H51</f>
        <v>2107</v>
      </c>
      <c r="C51" s="150">
        <v>48514</v>
      </c>
      <c r="D51" s="200">
        <v>280</v>
      </c>
      <c r="E51" s="150">
        <v>16010</v>
      </c>
      <c r="F51" s="135">
        <v>1258</v>
      </c>
      <c r="G51" s="150">
        <v>28545</v>
      </c>
      <c r="H51" s="200">
        <v>569</v>
      </c>
      <c r="I51" s="152">
        <v>3959</v>
      </c>
      <c r="J51" s="4"/>
      <c r="K51" s="4"/>
      <c r="L51" s="4"/>
      <c r="M51" s="4"/>
      <c r="N51" s="4"/>
      <c r="O51" s="4"/>
      <c r="P51" s="4"/>
    </row>
    <row r="52" spans="1:16" ht="12" customHeight="1" x14ac:dyDescent="0.2">
      <c r="A52" s="184">
        <v>5</v>
      </c>
      <c r="B52" s="135">
        <v>1978</v>
      </c>
      <c r="C52" s="135">
        <v>48384</v>
      </c>
      <c r="D52" s="135">
        <v>259</v>
      </c>
      <c r="E52" s="135">
        <v>13081</v>
      </c>
      <c r="F52" s="135">
        <v>1129</v>
      </c>
      <c r="G52" s="135">
        <v>31557</v>
      </c>
      <c r="H52" s="135">
        <v>590</v>
      </c>
      <c r="I52" s="135">
        <v>3746</v>
      </c>
      <c r="J52" s="4"/>
      <c r="K52" s="4"/>
      <c r="L52" s="4"/>
      <c r="M52" s="4"/>
      <c r="N52" s="4"/>
      <c r="O52" s="4"/>
      <c r="P52" s="4"/>
    </row>
    <row r="53" spans="1:16" ht="12" customHeight="1" x14ac:dyDescent="0.2">
      <c r="A53" s="854" t="s">
        <v>88</v>
      </c>
      <c r="B53" s="854"/>
      <c r="C53" s="854"/>
      <c r="D53" s="854"/>
      <c r="E53" s="854"/>
      <c r="F53" s="854"/>
      <c r="G53" s="854"/>
      <c r="H53" s="854"/>
      <c r="I53" s="854"/>
      <c r="J53" s="854"/>
      <c r="K53" s="854"/>
      <c r="L53" s="854"/>
      <c r="M53" s="4"/>
      <c r="N53" s="4"/>
      <c r="O53" s="4"/>
      <c r="P53" s="4"/>
    </row>
    <row r="54" spans="1:16" ht="14.15" customHeight="1" x14ac:dyDescent="0.2">
      <c r="A54" s="265"/>
      <c r="B54" s="8"/>
      <c r="C54" s="11"/>
      <c r="D54" s="8"/>
      <c r="E54" s="11"/>
      <c r="F54" s="8"/>
      <c r="G54" s="11"/>
      <c r="H54" s="8"/>
      <c r="I54" s="92"/>
      <c r="J54" s="4"/>
      <c r="K54" s="4"/>
      <c r="L54" s="4"/>
      <c r="M54" s="4"/>
      <c r="N54" s="4"/>
      <c r="O54" s="4"/>
      <c r="P54" s="4"/>
    </row>
    <row r="55" spans="1:16" ht="14.15" customHeight="1" x14ac:dyDescent="0.2">
      <c r="A55" s="6" t="s">
        <v>1087</v>
      </c>
      <c r="B55" s="4"/>
      <c r="C55" s="4"/>
      <c r="D55" s="4"/>
      <c r="E55" s="4"/>
      <c r="F55" s="4"/>
      <c r="G55" s="4"/>
      <c r="H55" s="4"/>
      <c r="I55" s="4"/>
      <c r="J55" s="4"/>
      <c r="K55" s="4"/>
      <c r="L55" s="4"/>
      <c r="M55" s="4"/>
      <c r="N55" s="4"/>
      <c r="O55" s="4"/>
      <c r="P55" s="4"/>
    </row>
    <row r="56" spans="1:16" ht="14.15" customHeight="1" x14ac:dyDescent="0.2">
      <c r="A56" s="640" t="s">
        <v>1684</v>
      </c>
      <c r="B56" s="640" t="s">
        <v>689</v>
      </c>
      <c r="C56" s="640"/>
      <c r="D56" s="640" t="s">
        <v>1088</v>
      </c>
      <c r="E56" s="640"/>
      <c r="F56" s="855"/>
      <c r="G56" s="856"/>
      <c r="H56" s="4"/>
      <c r="I56" s="4"/>
      <c r="J56" s="4"/>
      <c r="K56" s="4"/>
      <c r="L56" s="4"/>
      <c r="M56" s="4"/>
      <c r="N56" s="4"/>
      <c r="O56" s="4"/>
      <c r="P56" s="4"/>
    </row>
    <row r="57" spans="1:16" ht="14.15" customHeight="1" x14ac:dyDescent="0.2">
      <c r="A57" s="640"/>
      <c r="B57" s="184" t="s">
        <v>172</v>
      </c>
      <c r="C57" s="184" t="s">
        <v>173</v>
      </c>
      <c r="D57" s="184" t="s">
        <v>172</v>
      </c>
      <c r="E57" s="184" t="s">
        <v>173</v>
      </c>
      <c r="F57" s="196"/>
      <c r="G57" s="197"/>
      <c r="H57" s="4"/>
      <c r="I57" s="4"/>
      <c r="J57" s="4"/>
      <c r="K57" s="4"/>
      <c r="L57" s="4"/>
      <c r="M57" s="4"/>
      <c r="N57" s="4"/>
      <c r="O57" s="4"/>
      <c r="P57" s="4"/>
    </row>
    <row r="58" spans="1:16" ht="14.15" customHeight="1" x14ac:dyDescent="0.2">
      <c r="A58" s="262" t="s">
        <v>4006</v>
      </c>
      <c r="B58" s="258">
        <v>644</v>
      </c>
      <c r="C58" s="175">
        <v>17081</v>
      </c>
      <c r="D58" s="258">
        <v>644</v>
      </c>
      <c r="E58" s="175">
        <v>17081</v>
      </c>
      <c r="H58" s="4"/>
      <c r="I58" s="4"/>
      <c r="J58" s="4"/>
      <c r="K58" s="4"/>
      <c r="L58" s="4"/>
      <c r="M58" s="4"/>
      <c r="N58" s="4"/>
      <c r="O58" s="4"/>
      <c r="P58" s="4"/>
    </row>
    <row r="59" spans="1:16" ht="14.15" customHeight="1" x14ac:dyDescent="0.2">
      <c r="A59" s="262">
        <v>2</v>
      </c>
      <c r="B59" s="258">
        <v>519</v>
      </c>
      <c r="C59" s="175">
        <v>11362</v>
      </c>
      <c r="D59" s="258">
        <v>519</v>
      </c>
      <c r="E59" s="175">
        <v>11362</v>
      </c>
      <c r="F59" s="8"/>
      <c r="G59" s="8"/>
      <c r="H59" s="4"/>
      <c r="I59" s="4"/>
      <c r="J59" s="4"/>
      <c r="K59" s="4"/>
      <c r="L59" s="4"/>
      <c r="M59" s="4"/>
      <c r="N59" s="4"/>
      <c r="O59" s="4"/>
      <c r="P59" s="4"/>
    </row>
    <row r="60" spans="1:16" ht="14.15" customHeight="1" x14ac:dyDescent="0.2">
      <c r="A60" s="184">
        <v>3</v>
      </c>
      <c r="B60" s="200">
        <v>523</v>
      </c>
      <c r="C60" s="150">
        <v>12299</v>
      </c>
      <c r="D60" s="200">
        <v>523</v>
      </c>
      <c r="E60" s="150">
        <v>12299</v>
      </c>
      <c r="F60" s="8"/>
      <c r="G60" s="8"/>
      <c r="H60" s="4"/>
      <c r="I60" s="4"/>
      <c r="J60" s="4"/>
      <c r="K60" s="4"/>
      <c r="L60" s="4"/>
      <c r="M60" s="4"/>
      <c r="N60" s="4"/>
      <c r="O60" s="4"/>
      <c r="P60" s="4"/>
    </row>
    <row r="61" spans="1:16" ht="12" customHeight="1" x14ac:dyDescent="0.2">
      <c r="A61" s="184">
        <v>4</v>
      </c>
      <c r="B61" s="200">
        <v>660</v>
      </c>
      <c r="C61" s="150">
        <v>17785</v>
      </c>
      <c r="D61" s="200">
        <v>660</v>
      </c>
      <c r="E61" s="150">
        <v>17785</v>
      </c>
      <c r="F61" s="8"/>
      <c r="G61" s="8"/>
      <c r="H61" s="4"/>
      <c r="I61" s="4"/>
      <c r="J61" s="4"/>
      <c r="K61" s="4"/>
      <c r="L61" s="4"/>
      <c r="M61" s="4"/>
      <c r="N61" s="4"/>
      <c r="O61" s="4"/>
      <c r="P61" s="4"/>
    </row>
    <row r="62" spans="1:16" ht="12" customHeight="1" x14ac:dyDescent="0.2">
      <c r="A62" s="184">
        <v>5</v>
      </c>
      <c r="B62" s="135">
        <f>D62</f>
        <v>749</v>
      </c>
      <c r="C62" s="135">
        <f>E62</f>
        <v>24696</v>
      </c>
      <c r="D62" s="135">
        <f>289+191+269</f>
        <v>749</v>
      </c>
      <c r="E62" s="135">
        <f>11410+7050+6236</f>
        <v>24696</v>
      </c>
      <c r="F62" s="8"/>
      <c r="G62" s="8"/>
      <c r="H62" s="4"/>
      <c r="I62" s="4"/>
      <c r="J62" s="4"/>
      <c r="K62" s="4"/>
      <c r="L62" s="4"/>
      <c r="M62" s="4"/>
      <c r="N62" s="4"/>
      <c r="O62" s="4"/>
      <c r="P62" s="4"/>
    </row>
    <row r="63" spans="1:16" ht="14.15" customHeight="1" x14ac:dyDescent="0.2">
      <c r="A63" s="4"/>
      <c r="B63" s="4"/>
      <c r="C63" s="4"/>
      <c r="D63" s="4"/>
      <c r="E63" s="4"/>
      <c r="F63" s="4"/>
      <c r="G63" s="4"/>
      <c r="H63" s="4"/>
      <c r="I63" s="4"/>
      <c r="J63" s="4"/>
      <c r="K63" s="4"/>
      <c r="L63" s="4"/>
      <c r="M63" s="4"/>
      <c r="N63" s="4"/>
      <c r="O63" s="4"/>
      <c r="P63" s="4"/>
    </row>
    <row r="64" spans="1:16" ht="14.15" customHeight="1" x14ac:dyDescent="0.2">
      <c r="A64" s="6" t="s">
        <v>1102</v>
      </c>
      <c r="B64" s="4"/>
      <c r="C64" s="4"/>
      <c r="D64" s="4"/>
      <c r="E64" s="4"/>
      <c r="F64" s="4"/>
      <c r="G64" s="4"/>
      <c r="H64" s="4"/>
      <c r="I64" s="4"/>
      <c r="J64" s="4"/>
      <c r="K64" s="4"/>
      <c r="L64" s="4"/>
      <c r="M64" s="4"/>
      <c r="N64" s="4"/>
      <c r="O64" s="4"/>
      <c r="P64" s="4"/>
    </row>
    <row r="65" spans="1:16" ht="14.15" customHeight="1" x14ac:dyDescent="0.2">
      <c r="A65" s="640" t="s">
        <v>1684</v>
      </c>
      <c r="B65" s="640" t="s">
        <v>689</v>
      </c>
      <c r="C65" s="640"/>
      <c r="D65" s="640" t="s">
        <v>1088</v>
      </c>
      <c r="E65" s="640"/>
      <c r="F65" s="640" t="s">
        <v>1101</v>
      </c>
      <c r="G65" s="640"/>
      <c r="H65" s="640" t="s">
        <v>2293</v>
      </c>
      <c r="I65" s="640"/>
      <c r="J65" s="4"/>
      <c r="K65" s="4"/>
      <c r="L65" s="4"/>
      <c r="M65" s="4"/>
      <c r="N65" s="4"/>
      <c r="O65" s="4"/>
      <c r="P65" s="4"/>
    </row>
    <row r="66" spans="1:16" ht="14.15" customHeight="1" x14ac:dyDescent="0.2">
      <c r="A66" s="640"/>
      <c r="B66" s="184" t="s">
        <v>172</v>
      </c>
      <c r="C66" s="184" t="s">
        <v>173</v>
      </c>
      <c r="D66" s="184" t="s">
        <v>172</v>
      </c>
      <c r="E66" s="184" t="s">
        <v>173</v>
      </c>
      <c r="F66" s="184" t="s">
        <v>172</v>
      </c>
      <c r="G66" s="184" t="s">
        <v>173</v>
      </c>
      <c r="H66" s="184" t="s">
        <v>172</v>
      </c>
      <c r="I66" s="184" t="s">
        <v>173</v>
      </c>
      <c r="J66" s="4"/>
      <c r="K66" s="4"/>
      <c r="L66" s="4"/>
      <c r="M66" s="4"/>
      <c r="N66" s="4"/>
      <c r="O66" s="4"/>
      <c r="P66" s="4"/>
    </row>
    <row r="67" spans="1:16" ht="14.15" customHeight="1" x14ac:dyDescent="0.2">
      <c r="A67" s="262" t="s">
        <v>4006</v>
      </c>
      <c r="B67" s="172">
        <v>762</v>
      </c>
      <c r="C67" s="172">
        <v>65051</v>
      </c>
      <c r="D67" s="172">
        <v>641</v>
      </c>
      <c r="E67" s="172">
        <v>62740</v>
      </c>
      <c r="F67" s="172">
        <v>74</v>
      </c>
      <c r="G67" s="172">
        <v>1949</v>
      </c>
      <c r="H67" s="241">
        <v>47</v>
      </c>
      <c r="I67" s="241">
        <v>362</v>
      </c>
      <c r="J67" s="4"/>
      <c r="K67" s="4"/>
      <c r="L67" s="4"/>
      <c r="M67" s="4"/>
      <c r="N67" s="4"/>
      <c r="O67" s="4"/>
      <c r="P67" s="4"/>
    </row>
    <row r="68" spans="1:16" ht="14.15" customHeight="1" x14ac:dyDescent="0.2">
      <c r="A68" s="262">
        <v>2</v>
      </c>
      <c r="B68" s="172">
        <v>692</v>
      </c>
      <c r="C68" s="172">
        <v>36014</v>
      </c>
      <c r="D68" s="172">
        <v>608</v>
      </c>
      <c r="E68" s="172">
        <v>34949</v>
      </c>
      <c r="F68" s="172">
        <v>51</v>
      </c>
      <c r="G68" s="172">
        <v>780</v>
      </c>
      <c r="H68" s="241">
        <v>33</v>
      </c>
      <c r="I68" s="241">
        <v>285</v>
      </c>
      <c r="J68" s="4"/>
      <c r="K68" s="4"/>
      <c r="L68" s="4"/>
      <c r="M68" s="4"/>
      <c r="N68" s="4"/>
      <c r="O68" s="4"/>
      <c r="P68" s="4"/>
    </row>
    <row r="69" spans="1:16" ht="14.15" customHeight="1" x14ac:dyDescent="0.2">
      <c r="A69" s="184">
        <v>3</v>
      </c>
      <c r="B69" s="135">
        <v>1268</v>
      </c>
      <c r="C69" s="135">
        <v>71980</v>
      </c>
      <c r="D69" s="135">
        <v>719</v>
      </c>
      <c r="E69" s="135">
        <v>69454</v>
      </c>
      <c r="F69" s="135">
        <v>219</v>
      </c>
      <c r="G69" s="135">
        <v>2113</v>
      </c>
      <c r="H69" s="66">
        <v>330</v>
      </c>
      <c r="I69" s="66">
        <v>413</v>
      </c>
      <c r="J69" s="4"/>
      <c r="K69" s="4"/>
      <c r="L69" s="4"/>
      <c r="M69" s="4"/>
      <c r="N69" s="4"/>
      <c r="O69" s="4"/>
      <c r="P69" s="4"/>
    </row>
    <row r="70" spans="1:16" ht="12" customHeight="1" x14ac:dyDescent="0.2">
      <c r="A70" s="184">
        <v>4</v>
      </c>
      <c r="B70" s="135">
        <f>D70+F70+H70</f>
        <v>1091</v>
      </c>
      <c r="C70" s="135">
        <f>E70+G70+I70</f>
        <v>66907</v>
      </c>
      <c r="D70" s="135">
        <v>745</v>
      </c>
      <c r="E70" s="135">
        <v>64967</v>
      </c>
      <c r="F70" s="135">
        <v>264</v>
      </c>
      <c r="G70" s="135">
        <v>1698</v>
      </c>
      <c r="H70" s="66">
        <v>82</v>
      </c>
      <c r="I70" s="66">
        <v>242</v>
      </c>
      <c r="J70" s="4"/>
      <c r="K70" s="4"/>
      <c r="L70" s="4"/>
      <c r="M70" s="4"/>
      <c r="N70" s="4"/>
      <c r="O70" s="4"/>
      <c r="P70" s="4"/>
    </row>
    <row r="71" spans="1:16" ht="12" customHeight="1" x14ac:dyDescent="0.2">
      <c r="A71" s="184">
        <v>5</v>
      </c>
      <c r="B71" s="135" t="s">
        <v>4800</v>
      </c>
      <c r="C71" s="135" t="s">
        <v>4800</v>
      </c>
      <c r="D71" s="135" t="s">
        <v>4800</v>
      </c>
      <c r="E71" s="135" t="s">
        <v>4800</v>
      </c>
      <c r="F71" s="135" t="s">
        <v>4800</v>
      </c>
      <c r="G71" s="135" t="s">
        <v>4800</v>
      </c>
      <c r="H71" s="66" t="s">
        <v>4800</v>
      </c>
      <c r="I71" s="66" t="s">
        <v>4800</v>
      </c>
      <c r="J71" s="4"/>
      <c r="K71" s="4"/>
      <c r="L71" s="4"/>
      <c r="M71" s="4"/>
      <c r="N71" s="4"/>
      <c r="O71" s="4"/>
      <c r="P71" s="4"/>
    </row>
    <row r="72" spans="1:16" ht="12" customHeight="1" x14ac:dyDescent="0.2">
      <c r="A72" s="753" t="s">
        <v>4457</v>
      </c>
      <c r="B72" s="753"/>
      <c r="C72" s="753"/>
      <c r="D72" s="753"/>
      <c r="E72" s="41"/>
      <c r="F72" s="41"/>
      <c r="G72" s="41"/>
      <c r="H72" s="2"/>
      <c r="I72" s="2"/>
      <c r="J72" s="4"/>
      <c r="K72" s="4"/>
      <c r="L72" s="4"/>
      <c r="M72" s="4"/>
      <c r="N72" s="4"/>
      <c r="O72" s="4"/>
      <c r="P72" s="4"/>
    </row>
    <row r="73" spans="1:16" ht="14.15" customHeight="1" x14ac:dyDescent="0.2">
      <c r="A73" s="4"/>
      <c r="B73" s="4"/>
      <c r="C73" s="4"/>
      <c r="D73" s="4"/>
      <c r="E73" s="4"/>
      <c r="F73" s="4"/>
      <c r="G73" s="4"/>
      <c r="H73" s="4"/>
      <c r="I73" s="4"/>
      <c r="J73" s="4"/>
      <c r="K73" s="4"/>
      <c r="L73" s="4"/>
      <c r="M73" s="4"/>
      <c r="N73" s="4"/>
      <c r="O73" s="4"/>
      <c r="P73" s="4"/>
    </row>
    <row r="74" spans="1:16" ht="12" customHeight="1" x14ac:dyDescent="0.2">
      <c r="A74" s="197"/>
      <c r="B74" s="41"/>
      <c r="C74" s="41"/>
      <c r="D74" s="41"/>
      <c r="E74" s="41"/>
      <c r="F74" s="41"/>
      <c r="G74" s="41"/>
      <c r="H74" s="41"/>
      <c r="I74" s="41"/>
      <c r="J74" s="4"/>
      <c r="K74" s="4"/>
      <c r="L74" s="4"/>
      <c r="M74" s="4"/>
      <c r="N74" s="4"/>
      <c r="O74" s="4"/>
      <c r="P74" s="4"/>
    </row>
    <row r="75" spans="1:16" ht="12" customHeight="1" x14ac:dyDescent="0.2">
      <c r="A75" s="6" t="s">
        <v>4746</v>
      </c>
      <c r="B75" s="4"/>
      <c r="C75" s="4"/>
      <c r="D75" s="4"/>
      <c r="E75" s="4"/>
      <c r="F75" s="4"/>
      <c r="G75" s="4"/>
      <c r="H75" s="4"/>
      <c r="I75" s="4"/>
      <c r="J75" s="4"/>
      <c r="K75" s="4"/>
      <c r="L75" s="4"/>
      <c r="M75" s="4"/>
      <c r="N75" s="4"/>
      <c r="O75" s="4"/>
      <c r="P75" s="4"/>
    </row>
    <row r="76" spans="1:16" ht="12" customHeight="1" x14ac:dyDescent="0.2">
      <c r="A76" s="640" t="s">
        <v>1684</v>
      </c>
      <c r="B76" s="640" t="s">
        <v>768</v>
      </c>
      <c r="C76" s="640"/>
      <c r="D76" s="640" t="s">
        <v>4009</v>
      </c>
      <c r="E76" s="640"/>
      <c r="F76" s="640" t="s">
        <v>4008</v>
      </c>
      <c r="G76" s="640"/>
      <c r="H76" s="640" t="s">
        <v>4010</v>
      </c>
      <c r="I76" s="640"/>
      <c r="J76" s="4"/>
      <c r="K76" s="4"/>
      <c r="L76" s="4"/>
      <c r="M76" s="4"/>
      <c r="N76" s="4"/>
      <c r="O76" s="4"/>
      <c r="P76" s="4"/>
    </row>
    <row r="77" spans="1:16" ht="12" customHeight="1" x14ac:dyDescent="0.2">
      <c r="A77" s="640"/>
      <c r="B77" s="184" t="s">
        <v>172</v>
      </c>
      <c r="C77" s="184" t="s">
        <v>173</v>
      </c>
      <c r="D77" s="184" t="s">
        <v>172</v>
      </c>
      <c r="E77" s="184" t="s">
        <v>173</v>
      </c>
      <c r="F77" s="184" t="s">
        <v>172</v>
      </c>
      <c r="G77" s="184" t="s">
        <v>173</v>
      </c>
      <c r="H77" s="184" t="s">
        <v>172</v>
      </c>
      <c r="I77" s="184" t="s">
        <v>173</v>
      </c>
      <c r="J77" s="4"/>
      <c r="K77" s="4"/>
      <c r="L77" s="4"/>
      <c r="M77" s="4"/>
      <c r="N77" s="4"/>
      <c r="O77" s="4"/>
      <c r="P77" s="4"/>
    </row>
    <row r="78" spans="1:16" ht="12" customHeight="1" x14ac:dyDescent="0.2">
      <c r="A78" s="184" t="s">
        <v>4006</v>
      </c>
      <c r="B78" s="135">
        <v>217</v>
      </c>
      <c r="C78" s="135">
        <v>12345</v>
      </c>
      <c r="D78" s="135">
        <v>115</v>
      </c>
      <c r="E78" s="135">
        <v>9430</v>
      </c>
      <c r="F78" s="135">
        <v>95</v>
      </c>
      <c r="G78" s="135">
        <v>2847</v>
      </c>
      <c r="H78" s="135">
        <v>7</v>
      </c>
      <c r="I78" s="135">
        <v>68</v>
      </c>
      <c r="J78" s="4"/>
      <c r="K78" s="4"/>
      <c r="L78" s="4"/>
      <c r="M78" s="4"/>
      <c r="N78" s="4"/>
      <c r="O78" s="4"/>
      <c r="P78" s="4"/>
    </row>
    <row r="79" spans="1:16" ht="12" customHeight="1" x14ac:dyDescent="0.2">
      <c r="A79" s="184">
        <v>2</v>
      </c>
      <c r="B79" s="135">
        <v>146</v>
      </c>
      <c r="C79" s="135">
        <v>7429</v>
      </c>
      <c r="D79" s="135">
        <v>72</v>
      </c>
      <c r="E79" s="135">
        <v>5528</v>
      </c>
      <c r="F79" s="135">
        <v>70</v>
      </c>
      <c r="G79" s="135">
        <v>1845</v>
      </c>
      <c r="H79" s="135">
        <v>4</v>
      </c>
      <c r="I79" s="135">
        <v>56</v>
      </c>
      <c r="J79" s="4"/>
      <c r="K79" s="4"/>
      <c r="L79" s="4"/>
      <c r="M79" s="4"/>
      <c r="N79" s="4"/>
      <c r="O79" s="4"/>
      <c r="P79" s="4"/>
    </row>
    <row r="80" spans="1:16" ht="12" customHeight="1" x14ac:dyDescent="0.2">
      <c r="A80" s="184">
        <v>3</v>
      </c>
      <c r="B80" s="135">
        <v>277</v>
      </c>
      <c r="C80" s="135">
        <v>13067</v>
      </c>
      <c r="D80" s="135">
        <v>165</v>
      </c>
      <c r="E80" s="135">
        <v>11333</v>
      </c>
      <c r="F80" s="135">
        <v>104</v>
      </c>
      <c r="G80" s="135">
        <v>1626</v>
      </c>
      <c r="H80" s="135">
        <v>8</v>
      </c>
      <c r="I80" s="135">
        <v>108</v>
      </c>
      <c r="J80" s="4"/>
      <c r="K80" s="4"/>
      <c r="L80" s="4"/>
      <c r="M80" s="4"/>
      <c r="N80" s="4"/>
      <c r="O80" s="4"/>
      <c r="P80" s="4"/>
    </row>
    <row r="81" spans="1:16" ht="12" customHeight="1" x14ac:dyDescent="0.2">
      <c r="A81" s="184">
        <v>4</v>
      </c>
      <c r="B81" s="135">
        <f>D81+F81+H81</f>
        <v>459</v>
      </c>
      <c r="C81" s="135">
        <f>E81+G81+I81</f>
        <v>33400</v>
      </c>
      <c r="D81" s="135">
        <v>253</v>
      </c>
      <c r="E81" s="135">
        <v>24773</v>
      </c>
      <c r="F81" s="135">
        <v>181</v>
      </c>
      <c r="G81" s="135">
        <v>8330</v>
      </c>
      <c r="H81" s="135">
        <v>25</v>
      </c>
      <c r="I81" s="135">
        <v>297</v>
      </c>
      <c r="J81" s="4"/>
      <c r="K81" s="4"/>
      <c r="L81" s="4"/>
      <c r="M81" s="4"/>
      <c r="N81" s="4"/>
      <c r="O81" s="4"/>
      <c r="P81" s="4"/>
    </row>
    <row r="82" spans="1:16" ht="12" customHeight="1" x14ac:dyDescent="0.2">
      <c r="A82" s="184">
        <v>5</v>
      </c>
      <c r="B82" s="135">
        <f>D82+F82+H82</f>
        <v>332</v>
      </c>
      <c r="C82" s="135">
        <f>E82+G82+I82</f>
        <v>25362</v>
      </c>
      <c r="D82" s="135">
        <f>103+85</f>
        <v>188</v>
      </c>
      <c r="E82" s="135">
        <f>11710+8910</f>
        <v>20620</v>
      </c>
      <c r="F82" s="135">
        <f>72+62+1</f>
        <v>135</v>
      </c>
      <c r="G82" s="135">
        <f>2492+2029+12</f>
        <v>4533</v>
      </c>
      <c r="H82" s="135">
        <f>4+4+1</f>
        <v>9</v>
      </c>
      <c r="I82" s="135">
        <f>103+90+16</f>
        <v>209</v>
      </c>
      <c r="J82" s="4"/>
      <c r="K82" s="4"/>
      <c r="L82" s="4"/>
      <c r="M82" s="4"/>
      <c r="N82" s="4"/>
      <c r="O82" s="4"/>
      <c r="P82" s="4"/>
    </row>
    <row r="83" spans="1:16" ht="12" customHeight="1" x14ac:dyDescent="0.2">
      <c r="A83" s="857" t="s">
        <v>4011</v>
      </c>
      <c r="B83" s="857"/>
      <c r="C83" s="857"/>
      <c r="D83" s="857"/>
      <c r="E83" s="41"/>
      <c r="F83" s="41"/>
      <c r="G83" s="41"/>
      <c r="H83" s="41"/>
      <c r="I83" s="41"/>
      <c r="J83" s="4"/>
      <c r="K83" s="4"/>
      <c r="L83" s="4"/>
      <c r="M83" s="4"/>
      <c r="N83" s="4"/>
      <c r="O83" s="4"/>
      <c r="P83" s="4"/>
    </row>
    <row r="84" spans="1:16" ht="14.15" customHeight="1" x14ac:dyDescent="0.2">
      <c r="A84" s="197"/>
      <c r="B84" s="41"/>
      <c r="C84" s="41"/>
      <c r="D84" s="41"/>
      <c r="E84" s="41"/>
      <c r="F84" s="41"/>
      <c r="G84" s="41"/>
      <c r="H84" s="41"/>
      <c r="I84" s="41"/>
      <c r="J84" s="4"/>
      <c r="K84" s="4"/>
      <c r="L84" s="4"/>
      <c r="M84" s="4"/>
      <c r="N84" s="4"/>
      <c r="O84" s="4"/>
      <c r="P84" s="4"/>
    </row>
    <row r="85" spans="1:16" ht="14.15" customHeight="1" x14ac:dyDescent="0.2">
      <c r="A85" s="6" t="s">
        <v>4774</v>
      </c>
      <c r="B85" s="4"/>
      <c r="C85" s="4"/>
      <c r="D85" s="4"/>
      <c r="E85" s="4"/>
      <c r="F85" s="4"/>
      <c r="G85" s="4"/>
      <c r="H85" s="4"/>
      <c r="I85" s="4"/>
      <c r="J85" s="4"/>
      <c r="K85" s="4"/>
      <c r="L85" s="4"/>
      <c r="M85" s="4"/>
      <c r="N85" s="4"/>
      <c r="O85" s="4"/>
      <c r="P85" s="4"/>
    </row>
    <row r="86" spans="1:16" ht="14.15" customHeight="1" x14ac:dyDescent="0.2">
      <c r="A86" s="640" t="s">
        <v>1684</v>
      </c>
      <c r="B86" s="640" t="s">
        <v>689</v>
      </c>
      <c r="C86" s="640"/>
      <c r="D86" s="640" t="s">
        <v>1086</v>
      </c>
      <c r="E86" s="640"/>
      <c r="F86" s="640" t="s">
        <v>104</v>
      </c>
      <c r="G86" s="640"/>
      <c r="H86" s="4"/>
      <c r="I86" s="4"/>
      <c r="J86" s="4"/>
      <c r="K86" s="4"/>
      <c r="L86" s="4"/>
      <c r="M86" s="4"/>
      <c r="N86" s="4"/>
      <c r="O86" s="4"/>
      <c r="P86" s="4"/>
    </row>
    <row r="87" spans="1:16" ht="14.15" customHeight="1" x14ac:dyDescent="0.2">
      <c r="A87" s="640"/>
      <c r="B87" s="184" t="s">
        <v>105</v>
      </c>
      <c r="C87" s="184" t="s">
        <v>106</v>
      </c>
      <c r="D87" s="184" t="s">
        <v>105</v>
      </c>
      <c r="E87" s="184" t="s">
        <v>173</v>
      </c>
      <c r="F87" s="184" t="s">
        <v>105</v>
      </c>
      <c r="G87" s="184" t="s">
        <v>106</v>
      </c>
      <c r="H87" s="4"/>
      <c r="I87" s="4"/>
      <c r="J87" s="4"/>
      <c r="K87" s="4"/>
      <c r="L87" s="4"/>
      <c r="M87" s="4"/>
      <c r="N87" s="4"/>
      <c r="O87" s="4"/>
      <c r="P87" s="4"/>
    </row>
    <row r="88" spans="1:16" ht="14.15" customHeight="1" x14ac:dyDescent="0.2">
      <c r="A88" s="262" t="s">
        <v>4006</v>
      </c>
      <c r="B88" s="175">
        <v>1894</v>
      </c>
      <c r="C88" s="175">
        <v>12990</v>
      </c>
      <c r="D88" s="175">
        <v>1885</v>
      </c>
      <c r="E88" s="175">
        <v>12853</v>
      </c>
      <c r="F88" s="258">
        <v>9</v>
      </c>
      <c r="G88" s="175">
        <v>137</v>
      </c>
      <c r="H88" s="4"/>
      <c r="I88" s="4"/>
      <c r="J88" s="4"/>
      <c r="K88" s="4"/>
      <c r="L88" s="4"/>
      <c r="M88" s="4"/>
      <c r="N88" s="4"/>
      <c r="O88" s="4"/>
      <c r="P88" s="4"/>
    </row>
    <row r="89" spans="1:16" ht="14.15" customHeight="1" x14ac:dyDescent="0.2">
      <c r="A89" s="262">
        <v>2</v>
      </c>
      <c r="B89" s="175">
        <v>1773</v>
      </c>
      <c r="C89" s="175">
        <v>9764</v>
      </c>
      <c r="D89" s="175">
        <v>1765</v>
      </c>
      <c r="E89" s="175">
        <v>9548</v>
      </c>
      <c r="F89" s="258">
        <v>8</v>
      </c>
      <c r="G89" s="175">
        <v>216</v>
      </c>
      <c r="H89" s="4"/>
      <c r="I89" s="4"/>
      <c r="J89" s="4"/>
      <c r="K89" s="4"/>
      <c r="L89" s="4"/>
      <c r="M89" s="4"/>
      <c r="N89" s="4"/>
      <c r="O89" s="4"/>
      <c r="P89" s="4"/>
    </row>
    <row r="90" spans="1:16" ht="14.15" customHeight="1" x14ac:dyDescent="0.2">
      <c r="A90" s="184">
        <v>3</v>
      </c>
      <c r="B90" s="150">
        <v>1951</v>
      </c>
      <c r="C90" s="150">
        <v>16024</v>
      </c>
      <c r="D90" s="150">
        <v>1932</v>
      </c>
      <c r="E90" s="150">
        <v>15573</v>
      </c>
      <c r="F90" s="200">
        <v>19</v>
      </c>
      <c r="G90" s="150">
        <v>451</v>
      </c>
      <c r="H90" s="4"/>
      <c r="I90" s="4"/>
      <c r="J90" s="4"/>
      <c r="K90" s="4"/>
      <c r="L90" s="4"/>
      <c r="M90" s="4"/>
      <c r="N90" s="4"/>
      <c r="O90" s="4"/>
      <c r="P90" s="4"/>
    </row>
    <row r="91" spans="1:16" ht="12" customHeight="1" x14ac:dyDescent="0.2">
      <c r="A91" s="184">
        <v>4</v>
      </c>
      <c r="B91" s="150">
        <f>D91+F91</f>
        <v>2432</v>
      </c>
      <c r="C91" s="150">
        <f>E91+G91</f>
        <v>18070</v>
      </c>
      <c r="D91" s="150">
        <v>2405</v>
      </c>
      <c r="E91" s="150">
        <v>17767</v>
      </c>
      <c r="F91" s="200">
        <v>27</v>
      </c>
      <c r="G91" s="150">
        <v>303</v>
      </c>
      <c r="H91" s="4"/>
      <c r="I91" s="4"/>
      <c r="J91" s="4"/>
      <c r="K91" s="4"/>
      <c r="L91" s="4"/>
      <c r="M91" s="4"/>
      <c r="N91" s="4"/>
      <c r="O91" s="4"/>
      <c r="P91" s="4"/>
    </row>
    <row r="92" spans="1:16" ht="12" customHeight="1" x14ac:dyDescent="0.2">
      <c r="A92" s="184">
        <v>5</v>
      </c>
      <c r="B92" s="150">
        <f>D92+F92</f>
        <v>2453</v>
      </c>
      <c r="C92" s="150">
        <f>E92+G92</f>
        <v>17963</v>
      </c>
      <c r="D92" s="150">
        <f>901+833+675</f>
        <v>2409</v>
      </c>
      <c r="E92" s="150">
        <f>6711+6195+3014</f>
        <v>15920</v>
      </c>
      <c r="F92" s="200">
        <f>14+22+8</f>
        <v>44</v>
      </c>
      <c r="G92" s="150">
        <f>629+1288+126</f>
        <v>2043</v>
      </c>
      <c r="H92" s="4"/>
      <c r="I92" s="4"/>
      <c r="J92" s="4"/>
      <c r="K92" s="4"/>
      <c r="L92" s="4"/>
      <c r="M92" s="4"/>
      <c r="N92" s="4"/>
      <c r="O92" s="4"/>
      <c r="P92" s="4"/>
    </row>
    <row r="93" spans="1:16" x14ac:dyDescent="0.2">
      <c r="A93" s="197"/>
      <c r="B93" s="11"/>
      <c r="C93" s="11"/>
      <c r="D93" s="11"/>
      <c r="E93" s="11"/>
      <c r="F93" s="8"/>
      <c r="G93" s="11"/>
      <c r="H93" s="4"/>
      <c r="I93" s="4"/>
      <c r="J93" s="4"/>
      <c r="L93" s="147" t="s">
        <v>4272</v>
      </c>
      <c r="M93" s="4"/>
      <c r="N93" s="4"/>
      <c r="O93" s="4"/>
    </row>
  </sheetData>
  <mergeCells count="68">
    <mergeCell ref="A76:A77"/>
    <mergeCell ref="B76:C76"/>
    <mergeCell ref="D76:E76"/>
    <mergeCell ref="F76:G76"/>
    <mergeCell ref="H76:I76"/>
    <mergeCell ref="A83:D83"/>
    <mergeCell ref="A86:A87"/>
    <mergeCell ref="B86:C86"/>
    <mergeCell ref="D86:E86"/>
    <mergeCell ref="F86:G86"/>
    <mergeCell ref="D56:E56"/>
    <mergeCell ref="F56:G56"/>
    <mergeCell ref="A65:A66"/>
    <mergeCell ref="B65:C65"/>
    <mergeCell ref="D65:E65"/>
    <mergeCell ref="F65:G65"/>
    <mergeCell ref="H65:I65"/>
    <mergeCell ref="A72:D72"/>
    <mergeCell ref="A53:L53"/>
    <mergeCell ref="B37:C37"/>
    <mergeCell ref="B38:C38"/>
    <mergeCell ref="B39:C39"/>
    <mergeCell ref="B40:C40"/>
    <mergeCell ref="B41:C41"/>
    <mergeCell ref="A46:A47"/>
    <mergeCell ref="B46:C46"/>
    <mergeCell ref="D46:E46"/>
    <mergeCell ref="F46:G46"/>
    <mergeCell ref="H46:I46"/>
    <mergeCell ref="B42:C42"/>
    <mergeCell ref="A56:A57"/>
    <mergeCell ref="B56:C56"/>
    <mergeCell ref="A33:B33"/>
    <mergeCell ref="A22:B22"/>
    <mergeCell ref="A23:B23"/>
    <mergeCell ref="A24:B24"/>
    <mergeCell ref="A25:B25"/>
    <mergeCell ref="A26:B26"/>
    <mergeCell ref="A27:B27"/>
    <mergeCell ref="A28:B28"/>
    <mergeCell ref="A29:B29"/>
    <mergeCell ref="A30:B30"/>
    <mergeCell ref="A31:B31"/>
    <mergeCell ref="A32:B32"/>
    <mergeCell ref="A19:B19"/>
    <mergeCell ref="A20:B20"/>
    <mergeCell ref="A21:B21"/>
    <mergeCell ref="A10:B10"/>
    <mergeCell ref="A11:B11"/>
    <mergeCell ref="A12:B12"/>
    <mergeCell ref="A13:B13"/>
    <mergeCell ref="A14:B14"/>
    <mergeCell ref="A15:B15"/>
    <mergeCell ref="A18:B18"/>
    <mergeCell ref="K2:L2"/>
    <mergeCell ref="G2:H2"/>
    <mergeCell ref="I2:J2"/>
    <mergeCell ref="A16:B16"/>
    <mergeCell ref="A17:B17"/>
    <mergeCell ref="A9:B9"/>
    <mergeCell ref="A2:B3"/>
    <mergeCell ref="C2:D2"/>
    <mergeCell ref="E2:F2"/>
    <mergeCell ref="A4:B4"/>
    <mergeCell ref="A5:B5"/>
    <mergeCell ref="A6:B6"/>
    <mergeCell ref="A7:B7"/>
    <mergeCell ref="A8:B8"/>
  </mergeCells>
  <phoneticPr fontId="2"/>
  <pageMargins left="0.78740157480314965" right="0.19685039370078741" top="0.98425196850393704" bottom="0.98425196850393704" header="0.51181102362204722" footer="0.51181102362204722"/>
  <pageSetup paperSize="9" scale="90" orientation="portrait" r:id="rId1"/>
  <headerFooter alignWithMargins="0"/>
  <rowBreaks count="1" manualBreakCount="1">
    <brk id="43" max="1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theme="5" tint="0.39997558519241921"/>
  </sheetPr>
  <dimension ref="A1:P102"/>
  <sheetViews>
    <sheetView view="pageBreakPreview" topLeftCell="A66" zoomScaleNormal="100" zoomScaleSheetLayoutView="100" workbookViewId="0">
      <selection activeCell="P64" sqref="P64"/>
    </sheetView>
  </sheetViews>
  <sheetFormatPr defaultColWidth="9" defaultRowHeight="12" x14ac:dyDescent="0.2"/>
  <cols>
    <col min="1" max="1" width="8.6328125" style="1" customWidth="1"/>
    <col min="2" max="3" width="7.453125" style="1" customWidth="1"/>
    <col min="4" max="11" width="7.36328125" style="1" customWidth="1"/>
    <col min="12" max="15" width="8.6328125" style="1" customWidth="1"/>
    <col min="16" max="16384" width="9" style="1"/>
  </cols>
  <sheetData>
    <row r="1" spans="1:15" ht="14.15" customHeight="1" x14ac:dyDescent="0.2">
      <c r="A1" s="6" t="s">
        <v>894</v>
      </c>
      <c r="B1" s="4"/>
      <c r="C1" s="4"/>
      <c r="D1" s="4"/>
      <c r="E1" s="4"/>
      <c r="F1" s="4"/>
      <c r="G1" s="4"/>
      <c r="H1" s="4"/>
      <c r="I1" s="4"/>
      <c r="J1" s="4"/>
      <c r="K1" s="4"/>
      <c r="L1" s="4"/>
      <c r="M1" s="4"/>
      <c r="N1" s="4"/>
      <c r="O1" s="4"/>
    </row>
    <row r="2" spans="1:15" ht="14.15" customHeight="1" x14ac:dyDescent="0.2">
      <c r="A2" s="6" t="s">
        <v>1344</v>
      </c>
      <c r="B2" s="4"/>
      <c r="C2" s="4"/>
      <c r="D2" s="4"/>
      <c r="E2" s="4"/>
      <c r="F2" s="4"/>
      <c r="G2" s="6" t="s">
        <v>2316</v>
      </c>
      <c r="H2" s="4"/>
      <c r="I2" s="4"/>
      <c r="J2" s="4"/>
      <c r="K2" s="2" t="s">
        <v>295</v>
      </c>
      <c r="L2" s="4"/>
      <c r="M2" s="4"/>
      <c r="N2" s="4"/>
      <c r="O2" s="4"/>
    </row>
    <row r="3" spans="1:15" ht="12" customHeight="1" x14ac:dyDescent="0.2">
      <c r="A3" s="640" t="s">
        <v>43</v>
      </c>
      <c r="B3" s="640" t="s">
        <v>20</v>
      </c>
      <c r="C3" s="640"/>
      <c r="D3" s="704" t="s">
        <v>21</v>
      </c>
      <c r="E3" s="640" t="s">
        <v>22</v>
      </c>
      <c r="G3" s="704" t="s">
        <v>2317</v>
      </c>
      <c r="H3" s="704" t="s">
        <v>1368</v>
      </c>
      <c r="I3" s="711" t="s">
        <v>2182</v>
      </c>
      <c r="J3" s="704" t="s">
        <v>1369</v>
      </c>
      <c r="K3" s="197"/>
    </row>
    <row r="4" spans="1:15" ht="12" customHeight="1" x14ac:dyDescent="0.2">
      <c r="A4" s="640"/>
      <c r="B4" s="184" t="s">
        <v>1039</v>
      </c>
      <c r="C4" s="192" t="s">
        <v>1040</v>
      </c>
      <c r="D4" s="706"/>
      <c r="E4" s="640"/>
      <c r="G4" s="706"/>
      <c r="H4" s="706"/>
      <c r="I4" s="712"/>
      <c r="J4" s="706"/>
      <c r="K4" s="197"/>
    </row>
    <row r="5" spans="1:15" ht="12" customHeight="1" x14ac:dyDescent="0.2">
      <c r="A5" s="192">
        <v>26</v>
      </c>
      <c r="B5" s="66">
        <v>3</v>
      </c>
      <c r="C5" s="5">
        <v>654</v>
      </c>
      <c r="D5" s="66">
        <v>67</v>
      </c>
      <c r="E5" s="66">
        <v>32</v>
      </c>
      <c r="G5" s="184">
        <v>26</v>
      </c>
      <c r="H5" s="200">
        <v>182</v>
      </c>
      <c r="I5" s="200">
        <v>46</v>
      </c>
      <c r="J5" s="200">
        <v>139</v>
      </c>
      <c r="K5" s="8"/>
      <c r="L5" s="4"/>
      <c r="M5" s="4"/>
    </row>
    <row r="6" spans="1:15" ht="12" customHeight="1" x14ac:dyDescent="0.2">
      <c r="A6" s="192">
        <v>27</v>
      </c>
      <c r="B6" s="66">
        <v>3</v>
      </c>
      <c r="C6" s="5">
        <v>652</v>
      </c>
      <c r="D6" s="66">
        <v>68</v>
      </c>
      <c r="E6" s="66">
        <v>32</v>
      </c>
      <c r="G6" s="184">
        <v>28</v>
      </c>
      <c r="H6" s="200">
        <v>204</v>
      </c>
      <c r="I6" s="200">
        <v>45</v>
      </c>
      <c r="J6" s="200">
        <v>135</v>
      </c>
      <c r="K6" s="8"/>
      <c r="L6" s="4"/>
      <c r="M6" s="4"/>
    </row>
    <row r="7" spans="1:15" ht="12" customHeight="1" x14ac:dyDescent="0.2">
      <c r="A7" s="192">
        <v>28</v>
      </c>
      <c r="B7" s="66">
        <v>3</v>
      </c>
      <c r="C7" s="5">
        <v>672</v>
      </c>
      <c r="D7" s="66">
        <v>68</v>
      </c>
      <c r="E7" s="66">
        <v>30</v>
      </c>
      <c r="G7" s="184">
        <v>30</v>
      </c>
      <c r="H7" s="200">
        <v>207</v>
      </c>
      <c r="I7" s="200">
        <v>48</v>
      </c>
      <c r="J7" s="200">
        <v>141</v>
      </c>
      <c r="K7" s="8"/>
      <c r="L7" s="4"/>
      <c r="M7" s="4"/>
    </row>
    <row r="8" spans="1:15" ht="12" customHeight="1" x14ac:dyDescent="0.2">
      <c r="A8" s="317">
        <v>29</v>
      </c>
      <c r="B8" s="241">
        <v>3</v>
      </c>
      <c r="C8" s="173">
        <v>672</v>
      </c>
      <c r="D8" s="241">
        <v>70</v>
      </c>
      <c r="E8" s="241">
        <v>29</v>
      </c>
      <c r="G8" s="192">
        <v>2</v>
      </c>
      <c r="H8" s="200">
        <v>212</v>
      </c>
      <c r="I8" s="200">
        <v>48</v>
      </c>
      <c r="J8" s="200">
        <v>143</v>
      </c>
      <c r="K8" s="8"/>
      <c r="L8" s="4"/>
      <c r="M8" s="4"/>
    </row>
    <row r="9" spans="1:15" ht="12" customHeight="1" x14ac:dyDescent="0.2">
      <c r="A9" s="317">
        <v>30</v>
      </c>
      <c r="B9" s="241">
        <v>3</v>
      </c>
      <c r="C9" s="173">
        <v>672</v>
      </c>
      <c r="D9" s="241">
        <v>70</v>
      </c>
      <c r="E9" s="241">
        <v>30</v>
      </c>
      <c r="G9" s="192">
        <v>4</v>
      </c>
      <c r="H9" s="5">
        <v>220</v>
      </c>
      <c r="I9" s="5">
        <v>44</v>
      </c>
      <c r="J9" s="66">
        <v>145</v>
      </c>
      <c r="K9" s="2"/>
      <c r="L9" s="4"/>
      <c r="M9" s="4"/>
    </row>
    <row r="10" spans="1:15" ht="12" customHeight="1" x14ac:dyDescent="0.2">
      <c r="A10" s="192" t="s">
        <v>4006</v>
      </c>
      <c r="B10" s="241">
        <v>3</v>
      </c>
      <c r="C10" s="173">
        <v>672</v>
      </c>
      <c r="D10" s="241">
        <v>70</v>
      </c>
      <c r="E10" s="241">
        <v>30</v>
      </c>
      <c r="G10" s="7" t="s">
        <v>2318</v>
      </c>
      <c r="H10" s="8"/>
      <c r="I10" s="8"/>
      <c r="K10" s="2"/>
      <c r="L10" s="4"/>
      <c r="M10" s="4"/>
    </row>
    <row r="11" spans="1:15" ht="13" customHeight="1" x14ac:dyDescent="0.2">
      <c r="A11" s="192">
        <v>2</v>
      </c>
      <c r="B11" s="66">
        <v>3</v>
      </c>
      <c r="C11" s="5">
        <v>672</v>
      </c>
      <c r="D11" s="66">
        <v>72</v>
      </c>
      <c r="E11" s="66">
        <v>29</v>
      </c>
      <c r="F11" s="2"/>
      <c r="J11" s="2" t="s">
        <v>4071</v>
      </c>
      <c r="L11" s="4"/>
      <c r="M11" s="4"/>
      <c r="N11" s="4"/>
      <c r="O11" s="4"/>
    </row>
    <row r="12" spans="1:15" ht="13" customHeight="1" x14ac:dyDescent="0.2">
      <c r="A12" s="192">
        <v>3</v>
      </c>
      <c r="B12" s="66">
        <v>3</v>
      </c>
      <c r="C12" s="5">
        <v>672</v>
      </c>
      <c r="D12" s="66">
        <v>71</v>
      </c>
      <c r="E12" s="66">
        <v>28</v>
      </c>
      <c r="F12" s="2"/>
      <c r="J12" s="2"/>
      <c r="L12" s="4"/>
      <c r="M12" s="4"/>
      <c r="N12" s="4"/>
      <c r="O12" s="4"/>
    </row>
    <row r="13" spans="1:15" ht="13" customHeight="1" x14ac:dyDescent="0.2">
      <c r="A13" s="192">
        <v>4</v>
      </c>
      <c r="B13" s="66">
        <v>3</v>
      </c>
      <c r="C13" s="5">
        <v>672</v>
      </c>
      <c r="D13" s="66">
        <v>71</v>
      </c>
      <c r="E13" s="66">
        <v>28</v>
      </c>
      <c r="F13" s="2"/>
      <c r="J13" s="2"/>
      <c r="L13" s="4"/>
      <c r="M13" s="4"/>
      <c r="N13" s="4"/>
      <c r="O13" s="4"/>
    </row>
    <row r="14" spans="1:15" ht="13" customHeight="1" x14ac:dyDescent="0.2">
      <c r="A14" s="7"/>
      <c r="B14" s="8"/>
      <c r="C14" s="2"/>
      <c r="E14" s="2" t="s">
        <v>2900</v>
      </c>
      <c r="F14" s="2"/>
      <c r="J14" s="2"/>
      <c r="L14" s="4"/>
      <c r="M14" s="4"/>
      <c r="N14" s="4"/>
      <c r="O14" s="4"/>
    </row>
    <row r="15" spans="1:15" ht="12" customHeight="1" x14ac:dyDescent="0.2">
      <c r="A15" s="7"/>
      <c r="B15" s="8"/>
      <c r="C15" s="2"/>
      <c r="E15" s="2"/>
      <c r="F15" s="2"/>
      <c r="G15" s="2"/>
      <c r="L15" s="4"/>
      <c r="M15" s="4"/>
      <c r="N15" s="4"/>
      <c r="O15" s="4"/>
    </row>
    <row r="16" spans="1:15" ht="14.15" customHeight="1" x14ac:dyDescent="0.2">
      <c r="A16" s="6" t="s">
        <v>2319</v>
      </c>
      <c r="B16" s="4"/>
      <c r="C16" s="4"/>
      <c r="D16" s="4"/>
      <c r="E16" s="4"/>
      <c r="F16" s="4"/>
      <c r="G16" s="4"/>
      <c r="H16" s="4"/>
      <c r="I16" s="4"/>
      <c r="J16" s="2" t="s">
        <v>2320</v>
      </c>
      <c r="K16" s="2"/>
      <c r="L16" s="4"/>
      <c r="M16" s="4"/>
      <c r="N16" s="4"/>
      <c r="O16" s="4"/>
    </row>
    <row r="17" spans="1:15" ht="12" customHeight="1" x14ac:dyDescent="0.2">
      <c r="A17" s="99" t="s">
        <v>2317</v>
      </c>
      <c r="B17" s="99" t="s">
        <v>819</v>
      </c>
      <c r="C17" s="99" t="s">
        <v>1252</v>
      </c>
      <c r="D17" s="99" t="s">
        <v>1370</v>
      </c>
      <c r="E17" s="99" t="s">
        <v>1371</v>
      </c>
      <c r="F17" s="99" t="s">
        <v>1372</v>
      </c>
      <c r="G17" s="99" t="s">
        <v>1373</v>
      </c>
      <c r="H17" s="99" t="s">
        <v>1374</v>
      </c>
      <c r="I17" s="99" t="s">
        <v>1375</v>
      </c>
      <c r="J17" s="99" t="s">
        <v>10</v>
      </c>
      <c r="K17" s="166"/>
      <c r="O17" s="4"/>
    </row>
    <row r="18" spans="1:15" ht="12" customHeight="1" x14ac:dyDescent="0.2">
      <c r="A18" s="184">
        <v>30</v>
      </c>
      <c r="B18" s="135">
        <v>1131</v>
      </c>
      <c r="C18" s="135">
        <v>277</v>
      </c>
      <c r="D18" s="135">
        <v>162</v>
      </c>
      <c r="E18" s="135">
        <v>94</v>
      </c>
      <c r="F18" s="135">
        <v>62</v>
      </c>
      <c r="G18" s="135">
        <v>49</v>
      </c>
      <c r="H18" s="135">
        <v>131</v>
      </c>
      <c r="I18" s="135">
        <v>11</v>
      </c>
      <c r="J18" s="135">
        <v>9</v>
      </c>
      <c r="K18" s="41"/>
      <c r="L18"/>
      <c r="M18"/>
      <c r="N18"/>
      <c r="O18" s="4"/>
    </row>
    <row r="19" spans="1:15" ht="12" customHeight="1" x14ac:dyDescent="0.2">
      <c r="A19" s="192" t="s">
        <v>4006</v>
      </c>
      <c r="B19" s="135">
        <v>1112</v>
      </c>
      <c r="C19" s="135">
        <v>294</v>
      </c>
      <c r="D19" s="135">
        <v>158</v>
      </c>
      <c r="E19" s="135">
        <v>78</v>
      </c>
      <c r="F19" s="135">
        <v>38</v>
      </c>
      <c r="G19" s="135">
        <v>35</v>
      </c>
      <c r="H19" s="135">
        <v>143</v>
      </c>
      <c r="I19" s="135">
        <v>8</v>
      </c>
      <c r="J19" s="135">
        <v>10</v>
      </c>
      <c r="K19" s="41"/>
      <c r="L19"/>
      <c r="M19"/>
      <c r="N19"/>
      <c r="O19" s="4"/>
    </row>
    <row r="20" spans="1:15" ht="12" customHeight="1" x14ac:dyDescent="0.2">
      <c r="A20" s="192">
        <v>2</v>
      </c>
      <c r="B20" s="135">
        <v>1149</v>
      </c>
      <c r="C20" s="135">
        <v>338</v>
      </c>
      <c r="D20" s="135">
        <v>169</v>
      </c>
      <c r="E20" s="135">
        <v>91</v>
      </c>
      <c r="F20" s="135">
        <v>33</v>
      </c>
      <c r="G20" s="135">
        <v>38</v>
      </c>
      <c r="H20" s="135">
        <v>135</v>
      </c>
      <c r="I20" s="135">
        <v>6</v>
      </c>
      <c r="J20" s="135">
        <v>19</v>
      </c>
      <c r="K20" s="41"/>
      <c r="L20"/>
      <c r="M20"/>
      <c r="N20"/>
      <c r="O20" s="4"/>
    </row>
    <row r="21" spans="1:15" ht="12" customHeight="1" x14ac:dyDescent="0.2">
      <c r="A21" s="192">
        <v>3</v>
      </c>
      <c r="B21" s="135">
        <v>1162</v>
      </c>
      <c r="C21" s="135">
        <v>305</v>
      </c>
      <c r="D21" s="135">
        <v>171</v>
      </c>
      <c r="E21" s="135">
        <v>99</v>
      </c>
      <c r="F21" s="135">
        <v>31</v>
      </c>
      <c r="G21" s="135">
        <v>38</v>
      </c>
      <c r="H21" s="135">
        <v>115</v>
      </c>
      <c r="I21" s="135">
        <v>10</v>
      </c>
      <c r="J21" s="135">
        <v>17</v>
      </c>
      <c r="K21" s="41"/>
      <c r="L21"/>
      <c r="M21"/>
      <c r="N21"/>
      <c r="O21" s="4"/>
    </row>
    <row r="22" spans="1:15" ht="12" customHeight="1" x14ac:dyDescent="0.2">
      <c r="A22" s="192">
        <v>4</v>
      </c>
      <c r="B22" s="135">
        <v>1242</v>
      </c>
      <c r="C22" s="135">
        <v>330</v>
      </c>
      <c r="D22" s="135">
        <v>150</v>
      </c>
      <c r="E22" s="135">
        <v>90</v>
      </c>
      <c r="F22" s="135">
        <v>31</v>
      </c>
      <c r="G22" s="135">
        <v>42</v>
      </c>
      <c r="H22" s="135">
        <v>147</v>
      </c>
      <c r="I22" s="135">
        <v>11</v>
      </c>
      <c r="J22" s="135">
        <v>8</v>
      </c>
      <c r="K22" s="41"/>
      <c r="L22"/>
      <c r="M22"/>
      <c r="N22"/>
      <c r="O22" s="4"/>
    </row>
    <row r="23" spans="1:15" ht="12" customHeight="1" x14ac:dyDescent="0.2">
      <c r="A23" s="330"/>
      <c r="B23" s="179"/>
      <c r="C23" s="179"/>
      <c r="D23" s="179"/>
      <c r="E23" s="179"/>
      <c r="F23" s="129"/>
      <c r="G23" s="129"/>
      <c r="H23" s="129"/>
      <c r="I23" s="129"/>
      <c r="J23" s="129"/>
      <c r="K23" s="41"/>
      <c r="O23" s="4"/>
    </row>
    <row r="24" spans="1:15" ht="12" customHeight="1" x14ac:dyDescent="0.2">
      <c r="A24" s="376" t="s">
        <v>2317</v>
      </c>
      <c r="B24" s="376" t="s">
        <v>11</v>
      </c>
      <c r="C24" s="376" t="s">
        <v>12</v>
      </c>
      <c r="D24" s="376" t="s">
        <v>13</v>
      </c>
      <c r="E24" s="376" t="s">
        <v>128</v>
      </c>
      <c r="F24" s="180"/>
      <c r="G24" s="65"/>
      <c r="H24" s="65"/>
      <c r="I24" s="65"/>
      <c r="J24" s="65"/>
      <c r="K24" s="65"/>
      <c r="L24" s="65"/>
      <c r="M24" s="65"/>
      <c r="N24" s="65"/>
      <c r="O24" s="4"/>
    </row>
    <row r="25" spans="1:15" ht="12" customHeight="1" x14ac:dyDescent="0.2">
      <c r="A25" s="184">
        <v>30</v>
      </c>
      <c r="B25" s="135">
        <v>13</v>
      </c>
      <c r="C25" s="135">
        <v>22</v>
      </c>
      <c r="D25" s="135">
        <v>6</v>
      </c>
      <c r="E25" s="135">
        <v>295</v>
      </c>
      <c r="F25" s="111"/>
      <c r="G25" s="111"/>
      <c r="H25" s="111"/>
      <c r="I25" s="111"/>
      <c r="J25" s="111"/>
      <c r="K25" s="111"/>
      <c r="L25" s="65"/>
      <c r="M25" s="65"/>
      <c r="N25" s="65"/>
      <c r="O25" s="4"/>
    </row>
    <row r="26" spans="1:15" ht="12" customHeight="1" x14ac:dyDescent="0.2">
      <c r="A26" s="192" t="s">
        <v>4006</v>
      </c>
      <c r="B26" s="135">
        <v>16</v>
      </c>
      <c r="C26" s="135">
        <v>22</v>
      </c>
      <c r="D26" s="135">
        <v>10</v>
      </c>
      <c r="E26" s="135">
        <v>300</v>
      </c>
      <c r="F26" s="111"/>
      <c r="G26" s="111"/>
      <c r="H26" s="111"/>
      <c r="I26" s="111"/>
      <c r="J26" s="111"/>
      <c r="K26" s="111"/>
      <c r="L26" s="65"/>
      <c r="M26" s="65"/>
      <c r="N26" s="65"/>
      <c r="O26" s="4"/>
    </row>
    <row r="27" spans="1:15" ht="12" customHeight="1" x14ac:dyDescent="0.2">
      <c r="A27" s="192">
        <v>2</v>
      </c>
      <c r="B27" s="135">
        <v>15</v>
      </c>
      <c r="C27" s="135">
        <v>19</v>
      </c>
      <c r="D27" s="135">
        <v>8</v>
      </c>
      <c r="E27" s="135">
        <v>278</v>
      </c>
      <c r="F27" s="111"/>
      <c r="G27" s="111"/>
      <c r="H27" s="111"/>
      <c r="I27" s="111"/>
      <c r="J27" s="111"/>
      <c r="K27" s="111"/>
      <c r="L27" s="65"/>
      <c r="M27" s="65"/>
      <c r="N27" s="65"/>
      <c r="O27" s="4"/>
    </row>
    <row r="28" spans="1:15" ht="12" customHeight="1" x14ac:dyDescent="0.2">
      <c r="A28" s="192">
        <v>3</v>
      </c>
      <c r="B28" s="135">
        <v>13</v>
      </c>
      <c r="C28" s="135">
        <v>24</v>
      </c>
      <c r="D28" s="135">
        <v>10</v>
      </c>
      <c r="E28" s="135">
        <v>329</v>
      </c>
      <c r="F28" s="111"/>
      <c r="G28" s="111"/>
      <c r="H28" s="111"/>
      <c r="I28" s="111"/>
      <c r="J28" s="111"/>
      <c r="K28" s="111"/>
      <c r="L28" s="65"/>
      <c r="M28" s="65"/>
      <c r="N28" s="65"/>
      <c r="O28" s="4"/>
    </row>
    <row r="29" spans="1:15" ht="12" customHeight="1" x14ac:dyDescent="0.2">
      <c r="A29" s="192">
        <v>4</v>
      </c>
      <c r="B29" s="135">
        <v>6</v>
      </c>
      <c r="C29" s="135">
        <v>26</v>
      </c>
      <c r="D29" s="135">
        <v>5</v>
      </c>
      <c r="E29" s="135">
        <v>396</v>
      </c>
      <c r="F29" s="111"/>
      <c r="G29" s="111"/>
      <c r="H29" s="111"/>
      <c r="I29" s="111"/>
      <c r="J29" s="111"/>
      <c r="K29" s="111"/>
      <c r="L29" s="65"/>
      <c r="M29" s="65"/>
      <c r="N29" s="65"/>
      <c r="O29" s="4"/>
    </row>
    <row r="30" spans="1:15" ht="13" customHeight="1" x14ac:dyDescent="0.2">
      <c r="A30" s="4" t="s">
        <v>2321</v>
      </c>
      <c r="B30" s="4"/>
      <c r="C30" s="4"/>
      <c r="D30" s="4"/>
      <c r="E30" s="2" t="s">
        <v>2901</v>
      </c>
      <c r="F30" s="4"/>
      <c r="H30" s="4"/>
      <c r="I30" s="4"/>
      <c r="J30" s="4"/>
      <c r="K30" s="4"/>
      <c r="L30" s="4"/>
      <c r="M30" s="4"/>
      <c r="N30" s="4"/>
      <c r="O30" s="4"/>
    </row>
    <row r="31" spans="1:15" ht="12" customHeight="1" x14ac:dyDescent="0.2">
      <c r="A31" s="4"/>
      <c r="B31" s="4"/>
      <c r="C31" s="4"/>
      <c r="D31" s="4"/>
      <c r="E31" s="4"/>
      <c r="F31" s="4"/>
      <c r="G31" s="4"/>
      <c r="H31" s="4"/>
      <c r="I31" s="4"/>
      <c r="J31" s="4"/>
      <c r="K31" s="4"/>
      <c r="L31" s="4"/>
      <c r="M31" s="4"/>
      <c r="N31" s="4"/>
      <c r="O31" s="4"/>
    </row>
    <row r="32" spans="1:15" ht="14.15" customHeight="1" x14ac:dyDescent="0.2">
      <c r="A32" s="6" t="s">
        <v>1915</v>
      </c>
      <c r="B32" s="4"/>
      <c r="C32" s="4"/>
      <c r="D32" s="9" t="s">
        <v>2322</v>
      </c>
      <c r="E32" s="4"/>
      <c r="F32" s="6" t="s">
        <v>2323</v>
      </c>
      <c r="G32" s="4"/>
      <c r="H32" s="4"/>
      <c r="I32" s="2" t="s">
        <v>2324</v>
      </c>
      <c r="J32" s="4"/>
      <c r="K32" s="4"/>
      <c r="L32" s="4"/>
      <c r="M32" s="4"/>
      <c r="N32" s="4"/>
      <c r="O32" s="4"/>
    </row>
    <row r="33" spans="1:16" ht="24" customHeight="1" x14ac:dyDescent="0.2">
      <c r="A33" s="184" t="s">
        <v>2325</v>
      </c>
      <c r="B33" s="184" t="s">
        <v>300</v>
      </c>
      <c r="C33" s="184" t="s">
        <v>1916</v>
      </c>
      <c r="D33" s="194" t="s">
        <v>3105</v>
      </c>
      <c r="E33" s="197"/>
      <c r="F33" s="99" t="s">
        <v>2326</v>
      </c>
      <c r="G33" s="99" t="s">
        <v>1850</v>
      </c>
      <c r="H33" s="99" t="s">
        <v>1567</v>
      </c>
      <c r="I33" s="99" t="s">
        <v>699</v>
      </c>
      <c r="J33" s="4"/>
      <c r="K33" s="4"/>
      <c r="L33" s="4"/>
      <c r="M33" s="4"/>
      <c r="N33" s="4"/>
      <c r="O33" s="4"/>
      <c r="P33" s="4"/>
    </row>
    <row r="34" spans="1:16" ht="12" customHeight="1" x14ac:dyDescent="0.2">
      <c r="A34" s="184">
        <v>26</v>
      </c>
      <c r="B34" s="150">
        <v>6100</v>
      </c>
      <c r="C34" s="150">
        <v>3485</v>
      </c>
      <c r="D34" s="150">
        <v>2615</v>
      </c>
      <c r="E34" s="11"/>
      <c r="F34" s="184">
        <v>26</v>
      </c>
      <c r="G34" s="112">
        <v>28983</v>
      </c>
      <c r="H34" s="150">
        <v>15130</v>
      </c>
      <c r="I34" s="150">
        <v>13853</v>
      </c>
      <c r="J34" s="4"/>
      <c r="K34" s="4"/>
      <c r="L34" s="4"/>
      <c r="M34" s="4"/>
      <c r="N34" s="4"/>
      <c r="O34" s="4"/>
      <c r="P34" s="4"/>
    </row>
    <row r="35" spans="1:16" ht="12" customHeight="1" x14ac:dyDescent="0.2">
      <c r="A35" s="184">
        <v>27</v>
      </c>
      <c r="B35" s="150">
        <v>5804</v>
      </c>
      <c r="C35" s="150">
        <v>3134</v>
      </c>
      <c r="D35" s="150">
        <v>2670</v>
      </c>
      <c r="E35" s="11"/>
      <c r="F35" s="184">
        <v>27</v>
      </c>
      <c r="G35" s="112">
        <v>28943</v>
      </c>
      <c r="H35" s="150">
        <v>15417</v>
      </c>
      <c r="I35" s="150">
        <v>13526</v>
      </c>
      <c r="J35" s="11"/>
      <c r="K35" s="11"/>
      <c r="L35" s="4"/>
      <c r="M35" s="4"/>
      <c r="N35" s="4"/>
      <c r="O35" s="4"/>
      <c r="P35" s="4"/>
    </row>
    <row r="36" spans="1:16" ht="12" customHeight="1" x14ac:dyDescent="0.2">
      <c r="A36" s="184">
        <v>28</v>
      </c>
      <c r="B36" s="150">
        <v>5773</v>
      </c>
      <c r="C36" s="150">
        <v>3033</v>
      </c>
      <c r="D36" s="150">
        <v>2740</v>
      </c>
      <c r="E36" s="11"/>
      <c r="F36" s="184">
        <v>28</v>
      </c>
      <c r="G36" s="112">
        <v>27185</v>
      </c>
      <c r="H36" s="150">
        <v>14782</v>
      </c>
      <c r="I36" s="150">
        <v>12403</v>
      </c>
      <c r="J36" s="4"/>
      <c r="K36" s="4"/>
      <c r="L36" s="4"/>
      <c r="M36" s="4"/>
      <c r="N36" s="4"/>
      <c r="O36" s="4"/>
      <c r="P36" s="4"/>
    </row>
    <row r="37" spans="1:16" ht="12" customHeight="1" x14ac:dyDescent="0.2">
      <c r="A37" s="184">
        <v>29</v>
      </c>
      <c r="B37" s="150">
        <v>5518</v>
      </c>
      <c r="C37" s="150">
        <v>3001</v>
      </c>
      <c r="D37" s="150">
        <v>2517</v>
      </c>
      <c r="E37" s="11"/>
      <c r="F37" s="184">
        <v>29</v>
      </c>
      <c r="G37" s="112">
        <v>26776</v>
      </c>
      <c r="H37" s="150">
        <v>14537</v>
      </c>
      <c r="I37" s="150">
        <v>12239</v>
      </c>
      <c r="J37" s="4"/>
      <c r="K37" s="4"/>
      <c r="L37" s="4"/>
      <c r="M37" s="4"/>
      <c r="N37" s="4"/>
      <c r="O37" s="4"/>
      <c r="P37" s="4"/>
    </row>
    <row r="38" spans="1:16" ht="12" customHeight="1" x14ac:dyDescent="0.2">
      <c r="A38" s="184">
        <v>30</v>
      </c>
      <c r="B38" s="150">
        <v>5335</v>
      </c>
      <c r="C38" s="150">
        <v>2794</v>
      </c>
      <c r="D38" s="150">
        <v>2541</v>
      </c>
      <c r="E38" s="11"/>
      <c r="F38" s="184">
        <v>30</v>
      </c>
      <c r="G38" s="112">
        <v>26603</v>
      </c>
      <c r="H38" s="150">
        <v>14408</v>
      </c>
      <c r="I38" s="150">
        <v>12195</v>
      </c>
      <c r="J38" s="4"/>
      <c r="K38" s="4"/>
      <c r="L38" s="4"/>
      <c r="M38" s="4"/>
      <c r="N38" s="4"/>
      <c r="O38" s="4"/>
      <c r="P38" s="4"/>
    </row>
    <row r="39" spans="1:16" ht="12" customHeight="1" x14ac:dyDescent="0.2">
      <c r="A39" s="184" t="s">
        <v>4006</v>
      </c>
      <c r="B39" s="150">
        <v>5068</v>
      </c>
      <c r="C39" s="150">
        <v>2573</v>
      </c>
      <c r="D39" s="150">
        <v>2495</v>
      </c>
      <c r="E39" s="11"/>
      <c r="F39" s="184" t="s">
        <v>4006</v>
      </c>
      <c r="G39" s="112">
        <v>26806</v>
      </c>
      <c r="H39" s="150">
        <v>14479</v>
      </c>
      <c r="I39" s="150">
        <v>12327</v>
      </c>
      <c r="J39" s="4"/>
      <c r="K39" s="4"/>
      <c r="L39" s="4"/>
      <c r="M39" s="4"/>
      <c r="N39" s="4"/>
      <c r="O39" s="4"/>
      <c r="P39" s="4"/>
    </row>
    <row r="40" spans="1:16" ht="12" customHeight="1" x14ac:dyDescent="0.2">
      <c r="A40" s="184">
        <v>2</v>
      </c>
      <c r="B40" s="150">
        <v>4877</v>
      </c>
      <c r="C40" s="150">
        <v>2539</v>
      </c>
      <c r="D40" s="150">
        <v>2338</v>
      </c>
      <c r="E40" s="11"/>
      <c r="F40" s="184">
        <v>2</v>
      </c>
      <c r="G40" s="112">
        <v>26219</v>
      </c>
      <c r="H40" s="150">
        <v>14392</v>
      </c>
      <c r="I40" s="150">
        <v>11827</v>
      </c>
      <c r="J40" s="4"/>
      <c r="K40" s="4"/>
      <c r="L40" s="4"/>
      <c r="M40" s="4"/>
      <c r="N40" s="4"/>
      <c r="O40" s="4"/>
      <c r="P40" s="4"/>
    </row>
    <row r="41" spans="1:16" ht="12" customHeight="1" x14ac:dyDescent="0.2">
      <c r="A41" s="184">
        <v>3</v>
      </c>
      <c r="B41" s="150">
        <v>4458</v>
      </c>
      <c r="C41" s="150">
        <v>2288</v>
      </c>
      <c r="D41" s="150">
        <v>2170</v>
      </c>
      <c r="E41" s="11"/>
      <c r="F41" s="184">
        <v>3</v>
      </c>
      <c r="G41" s="112">
        <v>25850</v>
      </c>
      <c r="H41" s="150">
        <v>14022</v>
      </c>
      <c r="I41" s="150">
        <v>11828</v>
      </c>
      <c r="J41" s="4"/>
      <c r="K41" s="4"/>
      <c r="L41" s="4"/>
      <c r="M41" s="4"/>
      <c r="N41" s="4"/>
      <c r="O41" s="4"/>
      <c r="P41" s="4"/>
    </row>
    <row r="42" spans="1:16" ht="12" customHeight="1" x14ac:dyDescent="0.2">
      <c r="A42" s="184">
        <v>4</v>
      </c>
      <c r="B42" s="150">
        <v>4239</v>
      </c>
      <c r="C42" s="150">
        <v>2068</v>
      </c>
      <c r="D42" s="150">
        <v>2171</v>
      </c>
      <c r="E42" s="11"/>
      <c r="F42" s="184">
        <v>4</v>
      </c>
      <c r="G42" s="112">
        <v>25609</v>
      </c>
      <c r="H42" s="150">
        <v>14319</v>
      </c>
      <c r="I42" s="150">
        <v>11290</v>
      </c>
      <c r="J42" s="4"/>
      <c r="K42" s="4"/>
      <c r="L42" s="4"/>
      <c r="M42" s="4"/>
      <c r="N42" s="4"/>
      <c r="O42" s="4"/>
      <c r="P42" s="4"/>
    </row>
    <row r="43" spans="1:16" ht="12" customHeight="1" x14ac:dyDescent="0.2">
      <c r="A43" s="184">
        <v>5</v>
      </c>
      <c r="B43" s="150">
        <v>4121</v>
      </c>
      <c r="C43" s="150">
        <v>1910</v>
      </c>
      <c r="D43" s="150">
        <v>2211</v>
      </c>
      <c r="E43" s="11"/>
      <c r="F43" s="184">
        <v>5</v>
      </c>
      <c r="G43" s="112">
        <v>25143</v>
      </c>
      <c r="H43" s="150">
        <v>12955</v>
      </c>
      <c r="I43" s="150">
        <v>12188</v>
      </c>
      <c r="J43" s="4"/>
      <c r="K43" s="4"/>
      <c r="L43" s="4"/>
      <c r="M43" s="4"/>
      <c r="N43" s="4"/>
      <c r="O43" s="4"/>
      <c r="P43" s="4"/>
    </row>
    <row r="44" spans="1:16" ht="13" customHeight="1" x14ac:dyDescent="0.2">
      <c r="A44" s="4" t="s">
        <v>417</v>
      </c>
      <c r="B44" s="4"/>
      <c r="C44" s="4"/>
      <c r="D44" s="2" t="s">
        <v>1865</v>
      </c>
      <c r="E44" s="4"/>
      <c r="F44" s="7" t="s">
        <v>4441</v>
      </c>
      <c r="G44" s="4"/>
      <c r="H44" s="4"/>
      <c r="J44" s="4"/>
      <c r="K44" s="4"/>
      <c r="L44" s="4"/>
      <c r="M44" s="4"/>
      <c r="N44" s="4"/>
      <c r="O44" s="4"/>
    </row>
    <row r="45" spans="1:16" ht="13" customHeight="1" x14ac:dyDescent="0.2">
      <c r="A45" s="4"/>
      <c r="B45" s="4"/>
      <c r="C45" s="4"/>
      <c r="D45" s="2"/>
      <c r="E45" s="4"/>
      <c r="G45" s="4"/>
      <c r="H45" s="4"/>
      <c r="I45" s="2" t="s">
        <v>1865</v>
      </c>
      <c r="J45" s="4"/>
      <c r="K45" s="4"/>
      <c r="L45" s="4"/>
      <c r="M45" s="4"/>
      <c r="N45" s="4"/>
      <c r="O45" s="4"/>
    </row>
    <row r="46" spans="1:16" ht="13" customHeight="1" x14ac:dyDescent="0.2">
      <c r="A46" s="4"/>
      <c r="B46" s="4"/>
      <c r="C46" s="4"/>
      <c r="D46" s="2"/>
      <c r="E46" s="4"/>
      <c r="G46" s="4"/>
      <c r="H46" s="4"/>
      <c r="I46" s="2"/>
      <c r="J46" s="4"/>
      <c r="K46" s="4"/>
      <c r="L46" s="4"/>
      <c r="M46" s="4"/>
      <c r="N46" s="4"/>
      <c r="O46" s="4"/>
    </row>
    <row r="47" spans="1:16" ht="12" customHeight="1" x14ac:dyDescent="0.2">
      <c r="A47" s="4"/>
      <c r="B47" s="4"/>
      <c r="C47" s="4"/>
      <c r="D47" s="4"/>
      <c r="E47" s="4"/>
      <c r="F47" s="7"/>
      <c r="G47" s="4"/>
      <c r="H47" s="4"/>
      <c r="J47" s="4"/>
      <c r="K47" s="4"/>
      <c r="L47" s="4"/>
      <c r="M47" s="4"/>
      <c r="N47" s="4"/>
      <c r="O47" s="4"/>
    </row>
    <row r="48" spans="1:16" ht="14.15" customHeight="1" x14ac:dyDescent="0.2">
      <c r="A48" s="6" t="s">
        <v>700</v>
      </c>
      <c r="B48" s="4"/>
      <c r="C48" s="4"/>
      <c r="D48" s="4"/>
      <c r="E48" s="4"/>
      <c r="F48" s="4"/>
      <c r="G48" s="4"/>
      <c r="I48" s="4"/>
      <c r="J48" s="4"/>
      <c r="K48" s="2" t="s">
        <v>2327</v>
      </c>
      <c r="L48" s="4"/>
      <c r="M48" s="4"/>
    </row>
    <row r="49" spans="1:15" ht="36.75" customHeight="1" x14ac:dyDescent="0.2">
      <c r="A49" s="184" t="s">
        <v>2326</v>
      </c>
      <c r="B49" s="184" t="s">
        <v>1850</v>
      </c>
      <c r="C49" s="184" t="s">
        <v>2186</v>
      </c>
      <c r="D49" s="184" t="s">
        <v>2187</v>
      </c>
      <c r="E49" s="184" t="s">
        <v>2328</v>
      </c>
      <c r="F49" s="184" t="s">
        <v>2329</v>
      </c>
      <c r="G49" s="194" t="s">
        <v>3106</v>
      </c>
      <c r="H49" s="184" t="s">
        <v>1427</v>
      </c>
      <c r="I49" s="192" t="s">
        <v>2955</v>
      </c>
      <c r="J49" s="192" t="s">
        <v>2956</v>
      </c>
      <c r="K49" s="192" t="s">
        <v>2957</v>
      </c>
      <c r="L49" s="4"/>
      <c r="M49" s="4"/>
      <c r="N49" s="4"/>
    </row>
    <row r="50" spans="1:15" ht="12" customHeight="1" x14ac:dyDescent="0.2">
      <c r="A50" s="184">
        <v>26</v>
      </c>
      <c r="B50" s="150">
        <v>28983</v>
      </c>
      <c r="C50" s="150">
        <v>26272</v>
      </c>
      <c r="D50" s="150">
        <v>1457</v>
      </c>
      <c r="E50" s="150">
        <v>693</v>
      </c>
      <c r="F50" s="150">
        <v>82</v>
      </c>
      <c r="G50" s="150">
        <v>348</v>
      </c>
      <c r="H50" s="150">
        <v>131</v>
      </c>
      <c r="I50" s="66" t="s">
        <v>1080</v>
      </c>
      <c r="J50" s="66" t="s">
        <v>1080</v>
      </c>
      <c r="K50" s="66" t="s">
        <v>1080</v>
      </c>
      <c r="L50" s="4"/>
      <c r="M50" s="4"/>
      <c r="N50" s="4"/>
    </row>
    <row r="51" spans="1:15" ht="12" customHeight="1" x14ac:dyDescent="0.2">
      <c r="A51" s="184">
        <v>27</v>
      </c>
      <c r="B51" s="150">
        <v>28943</v>
      </c>
      <c r="C51" s="150">
        <v>26072</v>
      </c>
      <c r="D51" s="150">
        <v>1654</v>
      </c>
      <c r="E51" s="150">
        <v>669</v>
      </c>
      <c r="F51" s="150">
        <v>82</v>
      </c>
      <c r="G51" s="150">
        <v>341</v>
      </c>
      <c r="H51" s="150">
        <v>125</v>
      </c>
      <c r="I51" s="66" t="s">
        <v>1080</v>
      </c>
      <c r="J51" s="66" t="s">
        <v>1080</v>
      </c>
      <c r="K51" s="66" t="s">
        <v>1080</v>
      </c>
      <c r="L51" s="4"/>
      <c r="M51" s="4"/>
      <c r="N51" s="4"/>
    </row>
    <row r="52" spans="1:15" ht="12" customHeight="1" x14ac:dyDescent="0.2">
      <c r="A52" s="184">
        <v>28</v>
      </c>
      <c r="B52" s="150">
        <v>27185</v>
      </c>
      <c r="C52" s="150">
        <v>24507</v>
      </c>
      <c r="D52" s="150">
        <v>965</v>
      </c>
      <c r="E52" s="150">
        <v>582</v>
      </c>
      <c r="F52" s="150">
        <v>86</v>
      </c>
      <c r="G52" s="150">
        <v>339</v>
      </c>
      <c r="H52" s="150">
        <v>122</v>
      </c>
      <c r="I52" s="66">
        <v>544</v>
      </c>
      <c r="J52" s="66">
        <v>14</v>
      </c>
      <c r="K52" s="66">
        <v>26</v>
      </c>
      <c r="L52" s="4"/>
      <c r="M52" s="4"/>
      <c r="N52" s="4"/>
    </row>
    <row r="53" spans="1:15" ht="12" customHeight="1" x14ac:dyDescent="0.2">
      <c r="A53" s="184">
        <v>29</v>
      </c>
      <c r="B53" s="150">
        <v>26776</v>
      </c>
      <c r="C53" s="150">
        <v>24055</v>
      </c>
      <c r="D53" s="150">
        <v>908</v>
      </c>
      <c r="E53" s="150">
        <v>576</v>
      </c>
      <c r="F53" s="150">
        <v>90</v>
      </c>
      <c r="G53" s="150">
        <v>330</v>
      </c>
      <c r="H53" s="150">
        <v>119</v>
      </c>
      <c r="I53" s="66">
        <v>647</v>
      </c>
      <c r="J53" s="66">
        <v>19</v>
      </c>
      <c r="K53" s="66">
        <v>32</v>
      </c>
      <c r="L53" s="4"/>
      <c r="M53" s="4"/>
      <c r="N53" s="4"/>
    </row>
    <row r="54" spans="1:15" ht="12" customHeight="1" x14ac:dyDescent="0.2">
      <c r="A54" s="184">
        <v>30</v>
      </c>
      <c r="B54" s="150">
        <v>26603</v>
      </c>
      <c r="C54" s="150">
        <v>23805</v>
      </c>
      <c r="D54" s="150">
        <v>911</v>
      </c>
      <c r="E54" s="150">
        <v>556</v>
      </c>
      <c r="F54" s="150">
        <v>95</v>
      </c>
      <c r="G54" s="150">
        <v>319</v>
      </c>
      <c r="H54" s="150">
        <v>115</v>
      </c>
      <c r="I54" s="66">
        <v>767</v>
      </c>
      <c r="J54" s="66">
        <v>8</v>
      </c>
      <c r="K54" s="66">
        <v>27</v>
      </c>
      <c r="L54" s="4"/>
      <c r="M54" s="4"/>
      <c r="N54" s="4"/>
    </row>
    <row r="55" spans="1:15" ht="12" customHeight="1" x14ac:dyDescent="0.2">
      <c r="A55" s="184" t="s">
        <v>4175</v>
      </c>
      <c r="B55" s="150">
        <v>26806</v>
      </c>
      <c r="C55" s="150">
        <v>23886</v>
      </c>
      <c r="D55" s="150">
        <v>1035</v>
      </c>
      <c r="E55" s="150">
        <v>537</v>
      </c>
      <c r="F55" s="150">
        <v>91</v>
      </c>
      <c r="G55" s="150">
        <v>313</v>
      </c>
      <c r="H55" s="150">
        <v>111</v>
      </c>
      <c r="I55" s="66">
        <v>803</v>
      </c>
      <c r="J55" s="66">
        <v>9</v>
      </c>
      <c r="K55" s="66">
        <v>21</v>
      </c>
      <c r="L55" s="4"/>
      <c r="M55" s="4"/>
      <c r="N55" s="4"/>
    </row>
    <row r="56" spans="1:15" ht="12" customHeight="1" x14ac:dyDescent="0.2">
      <c r="A56" s="184">
        <v>2</v>
      </c>
      <c r="B56" s="150">
        <v>26219</v>
      </c>
      <c r="C56" s="150">
        <v>23138</v>
      </c>
      <c r="D56" s="150">
        <v>1141</v>
      </c>
      <c r="E56" s="150">
        <v>525</v>
      </c>
      <c r="F56" s="150">
        <v>88</v>
      </c>
      <c r="G56" s="150">
        <v>314</v>
      </c>
      <c r="H56" s="150">
        <v>105</v>
      </c>
      <c r="I56" s="66">
        <v>881</v>
      </c>
      <c r="J56" s="66">
        <v>7</v>
      </c>
      <c r="K56" s="66">
        <v>20</v>
      </c>
      <c r="L56" s="4"/>
      <c r="M56" s="4"/>
      <c r="N56" s="4"/>
    </row>
    <row r="57" spans="1:15" ht="12" customHeight="1" x14ac:dyDescent="0.2">
      <c r="A57" s="184">
        <v>3</v>
      </c>
      <c r="B57" s="150">
        <v>25850</v>
      </c>
      <c r="C57" s="150">
        <v>22790</v>
      </c>
      <c r="D57" s="150">
        <v>1097</v>
      </c>
      <c r="E57" s="150">
        <v>518</v>
      </c>
      <c r="F57" s="150">
        <v>89</v>
      </c>
      <c r="G57" s="150">
        <v>315</v>
      </c>
      <c r="H57" s="150">
        <v>105</v>
      </c>
      <c r="I57" s="66">
        <v>912</v>
      </c>
      <c r="J57" s="66">
        <v>7</v>
      </c>
      <c r="K57" s="66">
        <v>17</v>
      </c>
      <c r="L57" s="4"/>
      <c r="M57" s="4"/>
      <c r="N57" s="4"/>
    </row>
    <row r="58" spans="1:15" ht="12" customHeight="1" x14ac:dyDescent="0.2">
      <c r="A58" s="184">
        <v>4</v>
      </c>
      <c r="B58" s="150">
        <v>25609</v>
      </c>
      <c r="C58" s="150">
        <v>23351</v>
      </c>
      <c r="D58" s="150">
        <v>662</v>
      </c>
      <c r="E58" s="150">
        <v>748</v>
      </c>
      <c r="F58" s="150">
        <v>83</v>
      </c>
      <c r="G58" s="150">
        <v>353</v>
      </c>
      <c r="H58" s="150">
        <v>143</v>
      </c>
      <c r="I58" s="66">
        <v>221</v>
      </c>
      <c r="J58" s="66">
        <v>15</v>
      </c>
      <c r="K58" s="66">
        <v>33</v>
      </c>
      <c r="L58" s="4"/>
      <c r="M58" s="4"/>
      <c r="N58" s="4"/>
    </row>
    <row r="59" spans="1:15" ht="12" customHeight="1" x14ac:dyDescent="0.2">
      <c r="A59" s="184">
        <v>5</v>
      </c>
      <c r="B59" s="150">
        <v>25143</v>
      </c>
      <c r="C59" s="150">
        <v>22268</v>
      </c>
      <c r="D59" s="150">
        <v>996</v>
      </c>
      <c r="E59" s="150">
        <v>473</v>
      </c>
      <c r="F59" s="150">
        <v>88</v>
      </c>
      <c r="G59" s="150">
        <v>295</v>
      </c>
      <c r="H59" s="150">
        <v>104</v>
      </c>
      <c r="I59" s="66">
        <v>912</v>
      </c>
      <c r="J59" s="66">
        <v>7</v>
      </c>
      <c r="K59" s="66">
        <v>0</v>
      </c>
      <c r="L59" s="4"/>
      <c r="M59" s="4"/>
      <c r="N59" s="4"/>
    </row>
    <row r="60" spans="1:15" ht="13" customHeight="1" x14ac:dyDescent="0.2">
      <c r="A60" s="7" t="s">
        <v>4441</v>
      </c>
      <c r="B60" s="4"/>
      <c r="C60" s="4"/>
      <c r="D60" s="4"/>
      <c r="E60" s="4"/>
      <c r="G60" s="4"/>
      <c r="I60" s="4"/>
      <c r="J60" s="4"/>
      <c r="K60" s="4"/>
      <c r="L60" s="4"/>
      <c r="M60" s="4"/>
      <c r="N60" s="4"/>
    </row>
    <row r="61" spans="1:15" ht="13" customHeight="1" x14ac:dyDescent="0.2">
      <c r="A61" s="7" t="s">
        <v>4440</v>
      </c>
      <c r="B61" s="4"/>
      <c r="C61" s="4"/>
      <c r="D61" s="4"/>
      <c r="E61" s="4"/>
      <c r="G61" s="4"/>
      <c r="I61" s="2"/>
      <c r="J61" s="4"/>
      <c r="K61" s="2" t="s">
        <v>1865</v>
      </c>
      <c r="L61" s="4"/>
      <c r="M61" s="4"/>
      <c r="N61" s="4"/>
      <c r="O61" s="4"/>
    </row>
    <row r="62" spans="1:15" ht="14.15" customHeight="1" x14ac:dyDescent="0.2">
      <c r="A62" s="6" t="s">
        <v>1160</v>
      </c>
      <c r="B62" s="4"/>
      <c r="C62" s="4"/>
      <c r="D62" s="4"/>
      <c r="E62" s="4"/>
      <c r="F62" s="2" t="s">
        <v>2327</v>
      </c>
      <c r="G62" s="4"/>
      <c r="H62" s="4"/>
      <c r="I62" s="4"/>
      <c r="J62" s="4"/>
      <c r="K62" s="4"/>
      <c r="L62" s="4"/>
      <c r="M62" s="4"/>
      <c r="N62" s="4"/>
      <c r="O62" s="4"/>
    </row>
    <row r="63" spans="1:15" ht="14.15" customHeight="1" x14ac:dyDescent="0.2">
      <c r="A63" s="99" t="s">
        <v>139</v>
      </c>
      <c r="B63" s="99" t="s">
        <v>1850</v>
      </c>
      <c r="C63" s="99" t="s">
        <v>140</v>
      </c>
      <c r="D63" s="99" t="s">
        <v>141</v>
      </c>
      <c r="E63" s="99" t="s">
        <v>1195</v>
      </c>
      <c r="F63" s="192" t="s">
        <v>142</v>
      </c>
      <c r="G63" s="4"/>
      <c r="H63" s="4"/>
      <c r="I63" s="4"/>
      <c r="J63" s="4"/>
      <c r="K63" s="4"/>
      <c r="L63" s="4"/>
      <c r="M63" s="4"/>
      <c r="N63" s="4"/>
      <c r="O63" s="4"/>
    </row>
    <row r="64" spans="1:15" ht="14.15" customHeight="1" x14ac:dyDescent="0.2">
      <c r="A64" s="192">
        <v>26</v>
      </c>
      <c r="B64" s="150">
        <v>4500</v>
      </c>
      <c r="C64" s="150">
        <v>3315</v>
      </c>
      <c r="D64" s="150">
        <v>806</v>
      </c>
      <c r="E64" s="150">
        <v>0</v>
      </c>
      <c r="F64" s="150">
        <v>379</v>
      </c>
      <c r="G64" s="4"/>
      <c r="H64" s="4"/>
      <c r="I64" s="4"/>
      <c r="J64" s="4"/>
      <c r="K64" s="4"/>
      <c r="L64" s="4"/>
      <c r="M64" s="4"/>
      <c r="N64" s="4"/>
      <c r="O64" s="4"/>
    </row>
    <row r="65" spans="1:15" ht="14.15" customHeight="1" x14ac:dyDescent="0.2">
      <c r="A65" s="192">
        <v>27</v>
      </c>
      <c r="B65" s="150">
        <v>4868</v>
      </c>
      <c r="C65" s="150">
        <v>3236</v>
      </c>
      <c r="D65" s="150">
        <v>956</v>
      </c>
      <c r="E65" s="150">
        <v>0</v>
      </c>
      <c r="F65" s="150">
        <v>676</v>
      </c>
      <c r="G65" s="4"/>
      <c r="H65" s="4"/>
      <c r="I65" s="4"/>
      <c r="J65" s="4"/>
      <c r="K65" s="4"/>
      <c r="L65" s="4"/>
      <c r="M65" s="4"/>
      <c r="N65" s="4"/>
      <c r="O65" s="4"/>
    </row>
    <row r="66" spans="1:15" ht="14.15" customHeight="1" x14ac:dyDescent="0.2">
      <c r="A66" s="192">
        <v>28</v>
      </c>
      <c r="B66" s="150">
        <v>164</v>
      </c>
      <c r="C66" s="150">
        <v>153</v>
      </c>
      <c r="D66" s="150">
        <v>12</v>
      </c>
      <c r="E66" s="150">
        <v>0</v>
      </c>
      <c r="F66" s="150">
        <v>0</v>
      </c>
      <c r="G66" s="4"/>
      <c r="H66" s="4"/>
      <c r="I66" s="4"/>
      <c r="J66" s="4"/>
      <c r="K66" s="4"/>
      <c r="L66" s="4"/>
      <c r="M66" s="4"/>
      <c r="N66" s="4"/>
      <c r="O66" s="4"/>
    </row>
    <row r="67" spans="1:15" ht="14.15" customHeight="1" x14ac:dyDescent="0.2">
      <c r="A67" s="192">
        <v>29</v>
      </c>
      <c r="B67" s="150" t="s">
        <v>2183</v>
      </c>
      <c r="C67" s="150" t="s">
        <v>2183</v>
      </c>
      <c r="D67" s="150" t="s">
        <v>2183</v>
      </c>
      <c r="E67" s="150" t="s">
        <v>2183</v>
      </c>
      <c r="F67" s="150" t="s">
        <v>2183</v>
      </c>
      <c r="G67" s="4"/>
      <c r="H67" s="4"/>
      <c r="I67" s="4"/>
      <c r="J67" s="4"/>
      <c r="K67" s="4"/>
      <c r="L67" s="4"/>
      <c r="M67" s="4"/>
      <c r="N67" s="4"/>
      <c r="O67" s="4"/>
    </row>
    <row r="68" spans="1:15" ht="14.15" customHeight="1" x14ac:dyDescent="0.2">
      <c r="A68" s="192">
        <v>5</v>
      </c>
      <c r="B68" s="150">
        <v>1344</v>
      </c>
      <c r="C68" s="150" t="s">
        <v>2183</v>
      </c>
      <c r="D68" s="150">
        <v>1035</v>
      </c>
      <c r="E68" s="150" t="s">
        <v>2183</v>
      </c>
      <c r="F68" s="150">
        <v>309</v>
      </c>
      <c r="G68" s="4"/>
      <c r="H68" s="4"/>
      <c r="I68" s="4"/>
      <c r="J68" s="4"/>
      <c r="K68" s="4"/>
      <c r="L68" s="4"/>
      <c r="M68" s="4"/>
      <c r="N68" s="4"/>
      <c r="O68" s="4"/>
    </row>
    <row r="69" spans="1:15" ht="13" customHeight="1" x14ac:dyDescent="0.2">
      <c r="A69" s="7" t="s">
        <v>4442</v>
      </c>
      <c r="B69" s="4"/>
      <c r="C69" s="4"/>
      <c r="D69" s="4"/>
      <c r="E69" s="4"/>
      <c r="G69" s="4"/>
      <c r="I69" s="2"/>
      <c r="J69" s="4"/>
      <c r="K69" s="4"/>
      <c r="L69" s="4"/>
      <c r="M69" s="4"/>
      <c r="N69" s="4"/>
      <c r="O69" s="4"/>
    </row>
    <row r="70" spans="1:15" ht="13" customHeight="1" x14ac:dyDescent="0.2">
      <c r="A70" s="7" t="s">
        <v>4443</v>
      </c>
      <c r="B70" s="4"/>
      <c r="C70" s="4"/>
      <c r="D70" s="4"/>
      <c r="E70" s="4"/>
      <c r="G70" s="4"/>
      <c r="I70" s="2"/>
      <c r="J70" s="4"/>
      <c r="K70" s="4"/>
      <c r="L70" s="4"/>
      <c r="M70" s="4"/>
      <c r="N70" s="4"/>
      <c r="O70" s="4"/>
    </row>
    <row r="71" spans="1:15" ht="13" customHeight="1" x14ac:dyDescent="0.2">
      <c r="A71" s="12" t="s">
        <v>4444</v>
      </c>
      <c r="B71" s="4"/>
      <c r="C71" s="4"/>
      <c r="D71" s="4"/>
      <c r="E71" s="522"/>
      <c r="F71" s="522"/>
      <c r="G71" s="4"/>
      <c r="J71" s="4"/>
      <c r="K71" s="4"/>
      <c r="L71" s="4"/>
      <c r="M71" s="4"/>
      <c r="N71" s="4"/>
      <c r="O71" s="4"/>
    </row>
    <row r="72" spans="1:15" ht="13" customHeight="1" x14ac:dyDescent="0.2">
      <c r="B72" s="4"/>
      <c r="C72" s="4"/>
      <c r="D72" s="4"/>
      <c r="F72" s="2" t="s">
        <v>1865</v>
      </c>
      <c r="G72" s="4"/>
      <c r="J72" s="4"/>
      <c r="K72" s="4"/>
      <c r="L72" s="4"/>
      <c r="M72" s="4"/>
      <c r="N72" s="4"/>
      <c r="O72" s="4"/>
    </row>
    <row r="73" spans="1:15" ht="12" customHeight="1" x14ac:dyDescent="0.2">
      <c r="A73" s="9"/>
      <c r="B73" s="11"/>
      <c r="C73" s="11"/>
      <c r="D73" s="11"/>
      <c r="E73" s="11"/>
      <c r="F73" s="11"/>
      <c r="G73" s="4"/>
      <c r="H73" s="4"/>
      <c r="I73" s="4"/>
      <c r="J73" s="4"/>
      <c r="K73" s="4"/>
      <c r="L73" s="4"/>
      <c r="M73" s="4"/>
      <c r="N73" s="4"/>
      <c r="O73" s="4"/>
    </row>
    <row r="74" spans="1:15" ht="14.15" customHeight="1" x14ac:dyDescent="0.2">
      <c r="A74" s="6" t="s">
        <v>2222</v>
      </c>
      <c r="B74" s="11"/>
      <c r="C74" s="11"/>
      <c r="D74" s="11"/>
      <c r="E74" s="11"/>
      <c r="F74" s="11"/>
      <c r="G74" s="4"/>
      <c r="H74" s="4"/>
      <c r="I74" s="4"/>
      <c r="J74" s="4"/>
      <c r="K74" s="4"/>
      <c r="L74" s="4"/>
      <c r="M74" s="4"/>
      <c r="N74" s="4"/>
      <c r="O74" s="4"/>
    </row>
    <row r="75" spans="1:15" ht="15" customHeight="1" x14ac:dyDescent="0.2">
      <c r="A75" s="184" t="s">
        <v>2326</v>
      </c>
      <c r="B75" s="184" t="s">
        <v>1850</v>
      </c>
      <c r="C75" s="184" t="s">
        <v>14</v>
      </c>
      <c r="D75" s="99" t="s">
        <v>143</v>
      </c>
      <c r="E75" s="99" t="s">
        <v>144</v>
      </c>
      <c r="F75" s="184" t="s">
        <v>15</v>
      </c>
      <c r="G75" s="184" t="s">
        <v>16</v>
      </c>
      <c r="H75" s="99" t="s">
        <v>1811</v>
      </c>
      <c r="I75" s="99" t="s">
        <v>1812</v>
      </c>
      <c r="J75" s="184" t="s">
        <v>128</v>
      </c>
      <c r="K75" s="197"/>
      <c r="L75" s="4"/>
      <c r="M75" s="4"/>
      <c r="N75" s="4"/>
      <c r="O75" s="4"/>
    </row>
    <row r="76" spans="1:15" ht="14.15" customHeight="1" x14ac:dyDescent="0.2">
      <c r="A76" s="184">
        <v>26</v>
      </c>
      <c r="B76" s="113">
        <v>33</v>
      </c>
      <c r="C76" s="113">
        <v>1</v>
      </c>
      <c r="D76" s="113">
        <v>4</v>
      </c>
      <c r="E76" s="113">
        <v>11</v>
      </c>
      <c r="F76" s="113">
        <v>7</v>
      </c>
      <c r="G76" s="113">
        <v>0</v>
      </c>
      <c r="H76" s="113">
        <v>0</v>
      </c>
      <c r="I76" s="113">
        <v>0</v>
      </c>
      <c r="J76" s="113">
        <v>10</v>
      </c>
      <c r="K76" s="167"/>
      <c r="L76" s="4"/>
      <c r="M76" s="4"/>
      <c r="N76" s="4"/>
      <c r="O76" s="4"/>
    </row>
    <row r="77" spans="1:15" ht="14.15" customHeight="1" x14ac:dyDescent="0.2">
      <c r="A77" s="184">
        <v>27</v>
      </c>
      <c r="B77" s="113">
        <v>45</v>
      </c>
      <c r="C77" s="113">
        <v>5</v>
      </c>
      <c r="D77" s="113">
        <v>4</v>
      </c>
      <c r="E77" s="113">
        <v>20</v>
      </c>
      <c r="F77" s="113">
        <v>12</v>
      </c>
      <c r="G77" s="113">
        <v>0</v>
      </c>
      <c r="H77" s="113">
        <v>0</v>
      </c>
      <c r="I77" s="113">
        <v>0</v>
      </c>
      <c r="J77" s="113">
        <v>4</v>
      </c>
      <c r="K77" s="167"/>
      <c r="L77" s="4"/>
      <c r="M77" s="4"/>
      <c r="N77" s="4"/>
      <c r="O77" s="4"/>
    </row>
    <row r="78" spans="1:15" ht="14.15" customHeight="1" x14ac:dyDescent="0.2">
      <c r="A78" s="184">
        <v>28</v>
      </c>
      <c r="B78" s="113">
        <v>35</v>
      </c>
      <c r="C78" s="113">
        <v>4</v>
      </c>
      <c r="D78" s="113">
        <v>7</v>
      </c>
      <c r="E78" s="113">
        <v>11</v>
      </c>
      <c r="F78" s="113">
        <v>6</v>
      </c>
      <c r="G78" s="113">
        <v>0</v>
      </c>
      <c r="H78" s="113">
        <v>0</v>
      </c>
      <c r="I78" s="113">
        <v>0</v>
      </c>
      <c r="J78" s="113">
        <v>7</v>
      </c>
      <c r="K78" s="167"/>
      <c r="L78" s="4"/>
      <c r="M78" s="4"/>
      <c r="N78" s="4"/>
      <c r="O78" s="4"/>
    </row>
    <row r="79" spans="1:15" ht="14.15" customHeight="1" x14ac:dyDescent="0.2">
      <c r="A79" s="184">
        <v>29</v>
      </c>
      <c r="B79" s="113">
        <v>31</v>
      </c>
      <c r="C79" s="113">
        <v>1</v>
      </c>
      <c r="D79" s="113">
        <v>10</v>
      </c>
      <c r="E79" s="113">
        <v>12</v>
      </c>
      <c r="F79" s="113">
        <v>6</v>
      </c>
      <c r="G79" s="113">
        <v>1</v>
      </c>
      <c r="H79" s="113">
        <v>0</v>
      </c>
      <c r="I79" s="113">
        <v>0</v>
      </c>
      <c r="J79" s="113">
        <v>1</v>
      </c>
      <c r="K79" s="167"/>
      <c r="L79" s="4"/>
      <c r="M79" s="4"/>
      <c r="N79" s="4"/>
      <c r="O79" s="4"/>
    </row>
    <row r="80" spans="1:15" ht="14.15" customHeight="1" x14ac:dyDescent="0.2">
      <c r="A80" s="184">
        <v>30</v>
      </c>
      <c r="B80" s="113">
        <v>42</v>
      </c>
      <c r="C80" s="113">
        <v>6</v>
      </c>
      <c r="D80" s="113">
        <v>10</v>
      </c>
      <c r="E80" s="113">
        <v>13</v>
      </c>
      <c r="F80" s="113">
        <v>7</v>
      </c>
      <c r="G80" s="113">
        <v>0</v>
      </c>
      <c r="H80" s="113">
        <v>0</v>
      </c>
      <c r="I80" s="113">
        <v>0</v>
      </c>
      <c r="J80" s="113">
        <v>6</v>
      </c>
      <c r="K80" s="167"/>
      <c r="L80" s="4"/>
      <c r="M80" s="4"/>
      <c r="N80" s="4"/>
      <c r="O80" s="4"/>
    </row>
    <row r="81" spans="1:15" ht="14.15" customHeight="1" x14ac:dyDescent="0.2">
      <c r="A81" s="184" t="s">
        <v>4006</v>
      </c>
      <c r="B81" s="113">
        <v>41</v>
      </c>
      <c r="C81" s="113">
        <v>6</v>
      </c>
      <c r="D81" s="113">
        <v>6</v>
      </c>
      <c r="E81" s="113">
        <v>10</v>
      </c>
      <c r="F81" s="113">
        <v>11</v>
      </c>
      <c r="G81" s="113">
        <v>0</v>
      </c>
      <c r="H81" s="113">
        <v>0</v>
      </c>
      <c r="I81" s="113">
        <v>0</v>
      </c>
      <c r="J81" s="113">
        <v>8</v>
      </c>
      <c r="K81" s="167"/>
      <c r="L81" s="4"/>
      <c r="M81" s="4"/>
      <c r="N81" s="4"/>
      <c r="O81" s="4"/>
    </row>
    <row r="82" spans="1:15" ht="14.15" customHeight="1" x14ac:dyDescent="0.2">
      <c r="A82" s="184">
        <v>2</v>
      </c>
      <c r="B82" s="113">
        <f>SUM(C82:J82)</f>
        <v>37</v>
      </c>
      <c r="C82" s="113">
        <v>8</v>
      </c>
      <c r="D82" s="113">
        <v>6</v>
      </c>
      <c r="E82" s="113">
        <v>6</v>
      </c>
      <c r="F82" s="113">
        <v>11</v>
      </c>
      <c r="G82" s="113">
        <v>0</v>
      </c>
      <c r="H82" s="113">
        <v>1</v>
      </c>
      <c r="I82" s="113">
        <v>0</v>
      </c>
      <c r="J82" s="113">
        <v>5</v>
      </c>
      <c r="K82" s="167"/>
      <c r="L82" s="4"/>
      <c r="M82" s="4"/>
      <c r="N82" s="4"/>
      <c r="O82" s="4"/>
    </row>
    <row r="83" spans="1:15" ht="14.15" customHeight="1" x14ac:dyDescent="0.2">
      <c r="A83" s="184">
        <v>3</v>
      </c>
      <c r="B83" s="113">
        <f>SUM(C83:J83)</f>
        <v>26</v>
      </c>
      <c r="C83" s="113">
        <v>6</v>
      </c>
      <c r="D83" s="113">
        <v>4</v>
      </c>
      <c r="E83" s="113">
        <v>9</v>
      </c>
      <c r="F83" s="113">
        <v>3</v>
      </c>
      <c r="G83" s="113">
        <v>0</v>
      </c>
      <c r="H83" s="113">
        <v>1</v>
      </c>
      <c r="I83" s="113">
        <v>0</v>
      </c>
      <c r="J83" s="113">
        <v>3</v>
      </c>
      <c r="K83" s="167"/>
      <c r="L83" s="4"/>
      <c r="M83" s="4"/>
      <c r="N83" s="4"/>
      <c r="O83" s="4"/>
    </row>
    <row r="84" spans="1:15" ht="14.15" customHeight="1" x14ac:dyDescent="0.2">
      <c r="A84" s="184">
        <v>4</v>
      </c>
      <c r="B84" s="113">
        <v>29</v>
      </c>
      <c r="C84" s="113">
        <v>4</v>
      </c>
      <c r="D84" s="113">
        <v>2</v>
      </c>
      <c r="E84" s="113">
        <v>10</v>
      </c>
      <c r="F84" s="113">
        <v>7</v>
      </c>
      <c r="G84" s="113">
        <v>0</v>
      </c>
      <c r="H84" s="113">
        <v>1</v>
      </c>
      <c r="I84" s="113">
        <v>0</v>
      </c>
      <c r="J84" s="113">
        <v>5</v>
      </c>
      <c r="K84" s="167"/>
      <c r="L84" s="4"/>
      <c r="M84" s="4"/>
      <c r="N84" s="4"/>
      <c r="O84" s="4"/>
    </row>
    <row r="85" spans="1:15" ht="14.15" customHeight="1" x14ac:dyDescent="0.2">
      <c r="A85" s="184">
        <v>5</v>
      </c>
      <c r="B85" s="113">
        <v>61</v>
      </c>
      <c r="C85" s="113">
        <v>8</v>
      </c>
      <c r="D85" s="113">
        <v>17</v>
      </c>
      <c r="E85" s="113">
        <v>10</v>
      </c>
      <c r="F85" s="113">
        <v>11</v>
      </c>
      <c r="G85" s="113">
        <v>2</v>
      </c>
      <c r="H85" s="113">
        <v>1</v>
      </c>
      <c r="I85" s="113">
        <v>0</v>
      </c>
      <c r="J85" s="113">
        <v>12</v>
      </c>
      <c r="K85" s="167"/>
      <c r="L85" s="4"/>
      <c r="M85" s="4"/>
      <c r="N85" s="4"/>
      <c r="O85" s="4"/>
    </row>
    <row r="86" spans="1:15" ht="13" customHeight="1" x14ac:dyDescent="0.2">
      <c r="A86" s="4"/>
      <c r="B86" s="4"/>
      <c r="C86" s="4"/>
      <c r="D86" s="4"/>
      <c r="E86" s="4"/>
      <c r="F86" s="4"/>
      <c r="G86" s="4"/>
      <c r="H86" s="4"/>
      <c r="I86" s="4"/>
      <c r="J86" s="2" t="s">
        <v>1865</v>
      </c>
      <c r="K86" s="2"/>
      <c r="L86" s="4"/>
      <c r="M86" s="4"/>
      <c r="N86" s="4"/>
      <c r="O86" s="4"/>
    </row>
    <row r="87" spans="1:15" ht="12" customHeight="1" x14ac:dyDescent="0.2">
      <c r="A87" s="4"/>
      <c r="B87" s="4"/>
      <c r="C87" s="4"/>
      <c r="D87" s="4"/>
      <c r="E87" s="4"/>
      <c r="F87" s="4"/>
      <c r="G87" s="4"/>
      <c r="H87" s="4"/>
      <c r="I87" s="4"/>
      <c r="J87" s="2"/>
      <c r="K87" s="2"/>
      <c r="L87" s="4"/>
      <c r="M87" s="4"/>
      <c r="N87" s="4"/>
      <c r="O87" s="4"/>
    </row>
    <row r="88" spans="1:15" ht="14.15" customHeight="1" x14ac:dyDescent="0.2">
      <c r="A88" s="6" t="s">
        <v>2330</v>
      </c>
      <c r="B88" s="4"/>
      <c r="C88" s="4"/>
      <c r="D88" s="4"/>
      <c r="E88" s="4"/>
      <c r="F88" s="4"/>
      <c r="G88" s="4"/>
      <c r="H88" s="4"/>
      <c r="I88" s="4"/>
      <c r="J88" s="4"/>
      <c r="K88" s="4"/>
      <c r="L88" s="4"/>
      <c r="M88" s="4"/>
      <c r="N88" s="4"/>
      <c r="O88" s="4"/>
    </row>
    <row r="89" spans="1:15" ht="14.15" customHeight="1" x14ac:dyDescent="0.2">
      <c r="A89" s="99" t="s">
        <v>139</v>
      </c>
      <c r="B89" s="99" t="s">
        <v>2331</v>
      </c>
      <c r="C89" s="99" t="s">
        <v>2332</v>
      </c>
      <c r="D89" s="99" t="s">
        <v>17</v>
      </c>
      <c r="E89" s="99" t="s">
        <v>18</v>
      </c>
      <c r="F89" s="99" t="s">
        <v>19</v>
      </c>
      <c r="G89" s="99" t="s">
        <v>1361</v>
      </c>
      <c r="H89" s="4"/>
      <c r="I89" s="4"/>
      <c r="J89" s="4"/>
      <c r="K89" s="4"/>
      <c r="L89" s="4"/>
      <c r="M89" s="4"/>
      <c r="N89" s="4"/>
    </row>
    <row r="90" spans="1:15" ht="14.15" customHeight="1" x14ac:dyDescent="0.2">
      <c r="A90" s="184">
        <v>26</v>
      </c>
      <c r="B90" s="200">
        <v>801</v>
      </c>
      <c r="C90" s="200">
        <v>376</v>
      </c>
      <c r="D90" s="200">
        <v>61</v>
      </c>
      <c r="E90" s="200">
        <v>103</v>
      </c>
      <c r="F90" s="200">
        <v>188</v>
      </c>
      <c r="G90" s="200">
        <v>73</v>
      </c>
      <c r="H90" s="4"/>
      <c r="I90" s="4"/>
      <c r="J90" s="4"/>
      <c r="K90" s="4"/>
      <c r="L90" s="4"/>
      <c r="M90" s="4"/>
      <c r="N90" s="4"/>
    </row>
    <row r="91" spans="1:15" ht="14.15" customHeight="1" x14ac:dyDescent="0.2">
      <c r="A91" s="184">
        <v>27</v>
      </c>
      <c r="B91" s="200">
        <v>788</v>
      </c>
      <c r="C91" s="200">
        <v>369</v>
      </c>
      <c r="D91" s="200">
        <v>61</v>
      </c>
      <c r="E91" s="200">
        <v>99</v>
      </c>
      <c r="F91" s="200">
        <v>188</v>
      </c>
      <c r="G91" s="200">
        <v>71</v>
      </c>
      <c r="H91" s="4"/>
      <c r="I91" s="4"/>
      <c r="J91" s="4"/>
      <c r="K91" s="4"/>
      <c r="L91" s="4"/>
      <c r="M91" s="4"/>
      <c r="N91" s="4"/>
    </row>
    <row r="92" spans="1:15" ht="14.15" customHeight="1" x14ac:dyDescent="0.2">
      <c r="A92" s="184">
        <v>28</v>
      </c>
      <c r="B92" s="200">
        <v>787</v>
      </c>
      <c r="C92" s="200">
        <v>370</v>
      </c>
      <c r="D92" s="200">
        <v>61</v>
      </c>
      <c r="E92" s="200">
        <v>97</v>
      </c>
      <c r="F92" s="200">
        <v>190</v>
      </c>
      <c r="G92" s="200">
        <v>69</v>
      </c>
      <c r="H92" s="4"/>
      <c r="I92" s="4"/>
      <c r="J92" s="4"/>
      <c r="K92" s="4"/>
      <c r="L92" s="4"/>
      <c r="M92" s="4"/>
      <c r="N92" s="4"/>
    </row>
    <row r="93" spans="1:15" ht="14.15" customHeight="1" x14ac:dyDescent="0.2">
      <c r="A93" s="184">
        <v>29</v>
      </c>
      <c r="B93" s="200">
        <v>783</v>
      </c>
      <c r="C93" s="200">
        <v>367</v>
      </c>
      <c r="D93" s="200">
        <v>59</v>
      </c>
      <c r="E93" s="200">
        <v>96</v>
      </c>
      <c r="F93" s="200">
        <v>193</v>
      </c>
      <c r="G93" s="200">
        <v>68</v>
      </c>
      <c r="H93" s="4"/>
      <c r="I93" s="4"/>
      <c r="J93" s="4"/>
      <c r="K93" s="4"/>
      <c r="L93" s="4"/>
      <c r="M93" s="4"/>
      <c r="N93" s="4"/>
    </row>
    <row r="94" spans="1:15" ht="14.15" customHeight="1" x14ac:dyDescent="0.2">
      <c r="A94" s="184">
        <v>30</v>
      </c>
      <c r="B94" s="200">
        <v>769</v>
      </c>
      <c r="C94" s="200">
        <v>354</v>
      </c>
      <c r="D94" s="200">
        <v>58</v>
      </c>
      <c r="E94" s="200">
        <v>96</v>
      </c>
      <c r="F94" s="200">
        <v>194</v>
      </c>
      <c r="G94" s="200">
        <v>67</v>
      </c>
      <c r="H94" s="4"/>
      <c r="I94" s="4"/>
      <c r="J94" s="4"/>
      <c r="K94" s="4"/>
      <c r="L94" s="4"/>
      <c r="M94" s="4"/>
      <c r="N94" s="4"/>
    </row>
    <row r="95" spans="1:15" ht="14.15" customHeight="1" x14ac:dyDescent="0.2">
      <c r="A95" s="184" t="s">
        <v>4006</v>
      </c>
      <c r="B95" s="200">
        <v>762</v>
      </c>
      <c r="C95" s="200">
        <v>352</v>
      </c>
      <c r="D95" s="200">
        <v>57</v>
      </c>
      <c r="E95" s="200">
        <v>96</v>
      </c>
      <c r="F95" s="200">
        <v>194</v>
      </c>
      <c r="G95" s="200">
        <v>63</v>
      </c>
      <c r="H95" s="4"/>
      <c r="I95" s="4"/>
      <c r="J95" s="4"/>
      <c r="K95" s="4"/>
      <c r="L95" s="4"/>
      <c r="M95" s="4"/>
      <c r="N95" s="4"/>
    </row>
    <row r="96" spans="1:15" ht="14.15" customHeight="1" x14ac:dyDescent="0.2">
      <c r="A96" s="184">
        <v>2</v>
      </c>
      <c r="B96" s="200">
        <v>745</v>
      </c>
      <c r="C96" s="200">
        <v>343</v>
      </c>
      <c r="D96" s="200">
        <v>57</v>
      </c>
      <c r="E96" s="200">
        <v>93</v>
      </c>
      <c r="F96" s="200">
        <v>192</v>
      </c>
      <c r="G96" s="200">
        <v>60</v>
      </c>
      <c r="H96" s="4"/>
      <c r="I96" s="4"/>
      <c r="J96" s="4"/>
      <c r="K96" s="4"/>
      <c r="L96" s="4"/>
      <c r="M96" s="4"/>
      <c r="N96" s="4"/>
    </row>
    <row r="97" spans="1:15" ht="14.15" customHeight="1" x14ac:dyDescent="0.2">
      <c r="A97" s="184">
        <v>3</v>
      </c>
      <c r="B97" s="200">
        <v>748</v>
      </c>
      <c r="C97" s="200">
        <v>344</v>
      </c>
      <c r="D97" s="200">
        <v>57</v>
      </c>
      <c r="E97" s="200">
        <v>93</v>
      </c>
      <c r="F97" s="200">
        <v>195</v>
      </c>
      <c r="G97" s="200">
        <v>59</v>
      </c>
      <c r="H97" s="4"/>
      <c r="I97" s="4"/>
      <c r="J97" s="4"/>
      <c r="K97" s="4"/>
      <c r="L97" s="4"/>
      <c r="M97" s="4"/>
      <c r="N97" s="4"/>
    </row>
    <row r="98" spans="1:15" ht="14.15" customHeight="1" x14ac:dyDescent="0.2">
      <c r="A98" s="184">
        <v>4</v>
      </c>
      <c r="B98" s="200">
        <v>735</v>
      </c>
      <c r="C98" s="200">
        <v>338</v>
      </c>
      <c r="D98" s="200">
        <v>55</v>
      </c>
      <c r="E98" s="200">
        <v>92</v>
      </c>
      <c r="F98" s="200">
        <v>195</v>
      </c>
      <c r="G98" s="200">
        <v>55</v>
      </c>
      <c r="H98" s="4"/>
      <c r="I98" s="4"/>
      <c r="J98" s="4"/>
      <c r="K98" s="4"/>
      <c r="L98" s="4"/>
      <c r="M98" s="4"/>
      <c r="N98" s="4"/>
    </row>
    <row r="99" spans="1:15" ht="14.15" customHeight="1" x14ac:dyDescent="0.2">
      <c r="A99" s="184">
        <v>5</v>
      </c>
      <c r="B99" s="200">
        <v>722</v>
      </c>
      <c r="C99" s="200">
        <v>333</v>
      </c>
      <c r="D99" s="200">
        <v>53</v>
      </c>
      <c r="E99" s="200">
        <v>91</v>
      </c>
      <c r="F99" s="200">
        <v>194</v>
      </c>
      <c r="G99" s="200">
        <v>51</v>
      </c>
      <c r="H99" s="4"/>
      <c r="I99" s="4"/>
      <c r="J99" s="4"/>
      <c r="K99" s="4"/>
      <c r="L99" s="4"/>
      <c r="M99" s="4"/>
      <c r="N99" s="4"/>
    </row>
    <row r="100" spans="1:15" ht="13" customHeight="1" x14ac:dyDescent="0.2">
      <c r="A100" s="7"/>
      <c r="B100" s="4"/>
      <c r="C100" s="4"/>
      <c r="D100" s="4"/>
      <c r="E100" s="4"/>
      <c r="F100" s="4"/>
      <c r="G100" s="2" t="s">
        <v>2661</v>
      </c>
      <c r="H100" s="4"/>
      <c r="I100" s="4"/>
      <c r="J100" s="4"/>
      <c r="K100" s="4"/>
      <c r="L100" s="4"/>
      <c r="M100" s="4"/>
      <c r="N100" s="4"/>
      <c r="O100" s="4"/>
    </row>
    <row r="101" spans="1:15" x14ac:dyDescent="0.2">
      <c r="A101" s="7"/>
      <c r="B101" s="4"/>
      <c r="C101" s="4"/>
      <c r="D101" s="4"/>
      <c r="E101" s="4"/>
      <c r="F101" s="4"/>
      <c r="G101" s="4"/>
      <c r="H101" s="4"/>
      <c r="I101" s="4"/>
      <c r="J101" s="4"/>
      <c r="K101" s="4"/>
      <c r="L101" s="4"/>
      <c r="M101" s="4"/>
      <c r="N101" s="4"/>
      <c r="O101" s="4"/>
    </row>
    <row r="102" spans="1:15" x14ac:dyDescent="0.2">
      <c r="A102" s="7"/>
      <c r="B102" s="4"/>
      <c r="C102" s="4"/>
      <c r="D102" s="4"/>
      <c r="E102" s="4"/>
      <c r="F102" s="4"/>
      <c r="G102" s="4"/>
      <c r="H102" s="4"/>
      <c r="I102" s="4"/>
      <c r="J102" s="4"/>
      <c r="K102" s="4"/>
      <c r="L102" s="4"/>
      <c r="M102" s="4"/>
      <c r="N102" s="4"/>
      <c r="O102" s="4"/>
    </row>
  </sheetData>
  <mergeCells count="8">
    <mergeCell ref="E3:E4"/>
    <mergeCell ref="A3:A4"/>
    <mergeCell ref="D3:D4"/>
    <mergeCell ref="B3:C3"/>
    <mergeCell ref="J3:J4"/>
    <mergeCell ref="I3:I4"/>
    <mergeCell ref="H3:H4"/>
    <mergeCell ref="G3:G4"/>
  </mergeCells>
  <phoneticPr fontId="2"/>
  <pageMargins left="0.75" right="0.75" top="1" bottom="1" header="0.51200000000000001" footer="0.51200000000000001"/>
  <pageSetup paperSize="9" scale="94" orientation="portrait" r:id="rId1"/>
  <headerFooter alignWithMargins="0"/>
  <rowBreaks count="1" manualBreakCount="1">
    <brk id="6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tabColor theme="5" tint="0.39997558519241921"/>
  </sheetPr>
  <dimension ref="A1:M226"/>
  <sheetViews>
    <sheetView view="pageBreakPreview" topLeftCell="A88" zoomScaleNormal="100" zoomScaleSheetLayoutView="100" workbookViewId="0">
      <selection activeCell="C118" sqref="C118"/>
    </sheetView>
  </sheetViews>
  <sheetFormatPr defaultColWidth="9" defaultRowHeight="12" x14ac:dyDescent="0.2"/>
  <cols>
    <col min="1" max="2" width="6.36328125" style="1" customWidth="1"/>
    <col min="3" max="3" width="6.90625" style="1" customWidth="1"/>
    <col min="4" max="13" width="6.36328125" style="1" customWidth="1"/>
    <col min="14" max="16384" width="9" style="1"/>
  </cols>
  <sheetData>
    <row r="1" spans="1:13" ht="14.15" customHeight="1" x14ac:dyDescent="0.2">
      <c r="A1" s="6" t="s">
        <v>1753</v>
      </c>
    </row>
    <row r="2" spans="1:13" ht="14.15" customHeight="1" x14ac:dyDescent="0.2">
      <c r="A2" s="6" t="s">
        <v>1222</v>
      </c>
    </row>
    <row r="3" spans="1:13" ht="14.15" customHeight="1" x14ac:dyDescent="0.2">
      <c r="A3" s="6" t="s">
        <v>1223</v>
      </c>
    </row>
    <row r="4" spans="1:13" ht="12" customHeight="1" x14ac:dyDescent="0.2">
      <c r="A4" s="704" t="s">
        <v>139</v>
      </c>
      <c r="B4" s="740" t="s">
        <v>1224</v>
      </c>
      <c r="C4" s="863"/>
      <c r="D4" s="809"/>
      <c r="E4" s="775" t="s">
        <v>1225</v>
      </c>
      <c r="F4" s="775"/>
      <c r="G4" s="775"/>
      <c r="H4" s="775" t="s">
        <v>1226</v>
      </c>
      <c r="I4" s="775"/>
      <c r="J4" s="775"/>
      <c r="K4" s="775" t="s">
        <v>1227</v>
      </c>
      <c r="L4" s="775"/>
      <c r="M4" s="775"/>
    </row>
    <row r="5" spans="1:13" ht="12" customHeight="1" x14ac:dyDescent="0.2">
      <c r="A5" s="706"/>
      <c r="B5" s="707"/>
      <c r="C5" s="708"/>
      <c r="D5" s="709"/>
      <c r="E5" s="184" t="s">
        <v>1754</v>
      </c>
      <c r="F5" s="184" t="s">
        <v>820</v>
      </c>
      <c r="G5" s="184" t="s">
        <v>821</v>
      </c>
      <c r="H5" s="184" t="s">
        <v>1754</v>
      </c>
      <c r="I5" s="184" t="s">
        <v>820</v>
      </c>
      <c r="J5" s="184" t="s">
        <v>821</v>
      </c>
      <c r="K5" s="184" t="s">
        <v>1754</v>
      </c>
      <c r="L5" s="184" t="s">
        <v>820</v>
      </c>
      <c r="M5" s="184" t="s">
        <v>821</v>
      </c>
    </row>
    <row r="6" spans="1:13" ht="12" customHeight="1" x14ac:dyDescent="0.2">
      <c r="A6" s="184" t="s">
        <v>4006</v>
      </c>
      <c r="B6" s="858">
        <v>5062</v>
      </c>
      <c r="C6" s="859"/>
      <c r="D6" s="860"/>
      <c r="E6" s="150">
        <v>2325</v>
      </c>
      <c r="F6" s="150">
        <v>1312</v>
      </c>
      <c r="G6" s="150">
        <v>1012</v>
      </c>
      <c r="H6" s="150">
        <v>2279</v>
      </c>
      <c r="I6" s="150">
        <v>1240</v>
      </c>
      <c r="J6" s="150">
        <v>1039</v>
      </c>
      <c r="K6" s="150">
        <v>915</v>
      </c>
      <c r="L6" s="150">
        <v>522</v>
      </c>
      <c r="M6" s="200">
        <v>393</v>
      </c>
    </row>
    <row r="7" spans="1:13" ht="12" customHeight="1" x14ac:dyDescent="0.2">
      <c r="A7" s="184">
        <v>2</v>
      </c>
      <c r="B7" s="858">
        <v>4327</v>
      </c>
      <c r="C7" s="859"/>
      <c r="D7" s="860"/>
      <c r="E7" s="150">
        <v>2249</v>
      </c>
      <c r="F7" s="150">
        <v>1257</v>
      </c>
      <c r="G7" s="150">
        <v>988</v>
      </c>
      <c r="H7" s="150">
        <v>1978</v>
      </c>
      <c r="I7" s="150">
        <v>1153</v>
      </c>
      <c r="J7" s="150">
        <v>823</v>
      </c>
      <c r="K7" s="150">
        <v>723</v>
      </c>
      <c r="L7" s="150">
        <v>425</v>
      </c>
      <c r="M7" s="200">
        <v>298</v>
      </c>
    </row>
    <row r="8" spans="1:13" ht="12" customHeight="1" x14ac:dyDescent="0.2">
      <c r="A8" s="184">
        <v>3</v>
      </c>
      <c r="B8" s="858">
        <v>5597</v>
      </c>
      <c r="C8" s="859"/>
      <c r="D8" s="860"/>
      <c r="E8" s="150">
        <v>2110</v>
      </c>
      <c r="F8" s="150">
        <v>1168</v>
      </c>
      <c r="G8" s="150">
        <v>932</v>
      </c>
      <c r="H8" s="150">
        <v>1854</v>
      </c>
      <c r="I8" s="150">
        <v>1076</v>
      </c>
      <c r="J8" s="150">
        <v>764</v>
      </c>
      <c r="K8" s="150">
        <v>727</v>
      </c>
      <c r="L8" s="150">
        <v>417</v>
      </c>
      <c r="M8" s="200">
        <v>305</v>
      </c>
    </row>
    <row r="9" spans="1:13" ht="12" customHeight="1" x14ac:dyDescent="0.2">
      <c r="A9" s="184">
        <v>4</v>
      </c>
      <c r="B9" s="858">
        <v>5914</v>
      </c>
      <c r="C9" s="859"/>
      <c r="D9" s="860"/>
      <c r="E9" s="150">
        <v>2169</v>
      </c>
      <c r="F9" s="200" t="s">
        <v>1080</v>
      </c>
      <c r="G9" s="200" t="s">
        <v>1080</v>
      </c>
      <c r="H9" s="150">
        <v>1797</v>
      </c>
      <c r="I9" s="200" t="s">
        <v>1080</v>
      </c>
      <c r="J9" s="200" t="s">
        <v>1080</v>
      </c>
      <c r="K9" s="150">
        <v>736</v>
      </c>
      <c r="L9" s="200" t="s">
        <v>1080</v>
      </c>
      <c r="M9" s="200" t="s">
        <v>1080</v>
      </c>
    </row>
    <row r="10" spans="1:13" ht="12" customHeight="1" x14ac:dyDescent="0.2">
      <c r="A10" s="184">
        <v>5</v>
      </c>
      <c r="B10" s="858">
        <v>5027</v>
      </c>
      <c r="C10" s="859"/>
      <c r="D10" s="860"/>
      <c r="E10" s="150">
        <v>2110</v>
      </c>
      <c r="F10" s="150" t="s">
        <v>4005</v>
      </c>
      <c r="G10" s="150" t="s">
        <v>4005</v>
      </c>
      <c r="H10" s="150">
        <v>1741</v>
      </c>
      <c r="I10" s="150" t="s">
        <v>1080</v>
      </c>
      <c r="J10" s="150" t="s">
        <v>1080</v>
      </c>
      <c r="K10" s="150">
        <v>732</v>
      </c>
      <c r="L10" s="150" t="s">
        <v>1080</v>
      </c>
      <c r="M10" s="200" t="s">
        <v>1080</v>
      </c>
    </row>
    <row r="11" spans="1:13" ht="14.15" customHeight="1" x14ac:dyDescent="0.2">
      <c r="A11" s="6" t="s">
        <v>1228</v>
      </c>
    </row>
    <row r="12" spans="1:13" ht="12" customHeight="1" x14ac:dyDescent="0.2">
      <c r="A12" s="704" t="s">
        <v>139</v>
      </c>
      <c r="B12" s="740" t="s">
        <v>1224</v>
      </c>
      <c r="C12" s="863"/>
      <c r="D12" s="809"/>
      <c r="E12" s="775" t="s">
        <v>1225</v>
      </c>
      <c r="F12" s="775"/>
      <c r="G12" s="775"/>
      <c r="H12" s="775" t="s">
        <v>1226</v>
      </c>
      <c r="I12" s="775"/>
      <c r="J12" s="775"/>
      <c r="K12" s="775" t="s">
        <v>1227</v>
      </c>
      <c r="L12" s="775"/>
      <c r="M12" s="775"/>
    </row>
    <row r="13" spans="1:13" ht="12" customHeight="1" x14ac:dyDescent="0.2">
      <c r="A13" s="706"/>
      <c r="B13" s="707"/>
      <c r="C13" s="708"/>
      <c r="D13" s="709"/>
      <c r="E13" s="184" t="s">
        <v>1754</v>
      </c>
      <c r="F13" s="184" t="s">
        <v>820</v>
      </c>
      <c r="G13" s="184" t="s">
        <v>821</v>
      </c>
      <c r="H13" s="184" t="s">
        <v>1754</v>
      </c>
      <c r="I13" s="184" t="s">
        <v>820</v>
      </c>
      <c r="J13" s="184" t="s">
        <v>821</v>
      </c>
      <c r="K13" s="184" t="s">
        <v>1754</v>
      </c>
      <c r="L13" s="184" t="s">
        <v>820</v>
      </c>
      <c r="M13" s="184" t="s">
        <v>821</v>
      </c>
    </row>
    <row r="14" spans="1:13" ht="12" customHeight="1" x14ac:dyDescent="0.2">
      <c r="A14" s="184" t="s">
        <v>4006</v>
      </c>
      <c r="B14" s="858">
        <v>4875</v>
      </c>
      <c r="C14" s="859"/>
      <c r="D14" s="860"/>
      <c r="E14" s="150">
        <v>1627</v>
      </c>
      <c r="F14" s="200">
        <v>415</v>
      </c>
      <c r="G14" s="150">
        <v>1209</v>
      </c>
      <c r="H14" s="150">
        <v>2026</v>
      </c>
      <c r="I14" s="150">
        <v>641</v>
      </c>
      <c r="J14" s="150">
        <v>1384</v>
      </c>
      <c r="K14" s="150">
        <v>888</v>
      </c>
      <c r="L14" s="200">
        <v>246</v>
      </c>
      <c r="M14" s="200">
        <v>641</v>
      </c>
    </row>
    <row r="15" spans="1:13" ht="12" customHeight="1" x14ac:dyDescent="0.2">
      <c r="A15" s="184">
        <v>2</v>
      </c>
      <c r="B15" s="858">
        <v>3784</v>
      </c>
      <c r="C15" s="859"/>
      <c r="D15" s="860"/>
      <c r="E15" s="150">
        <v>1567</v>
      </c>
      <c r="F15" s="150">
        <v>409</v>
      </c>
      <c r="G15" s="150">
        <v>1158</v>
      </c>
      <c r="H15" s="150">
        <v>1947</v>
      </c>
      <c r="I15" s="150">
        <v>592</v>
      </c>
      <c r="J15" s="150">
        <v>1346</v>
      </c>
      <c r="K15" s="150">
        <v>785</v>
      </c>
      <c r="L15" s="150">
        <v>207</v>
      </c>
      <c r="M15" s="200">
        <v>575</v>
      </c>
    </row>
    <row r="16" spans="1:13" ht="12" customHeight="1" x14ac:dyDescent="0.2">
      <c r="A16" s="184">
        <v>3</v>
      </c>
      <c r="B16" s="858">
        <v>4576</v>
      </c>
      <c r="C16" s="859"/>
      <c r="D16" s="860"/>
      <c r="E16" s="150">
        <v>1564</v>
      </c>
      <c r="F16" s="150">
        <v>436</v>
      </c>
      <c r="G16" s="150">
        <v>1120</v>
      </c>
      <c r="H16" s="150">
        <v>1902</v>
      </c>
      <c r="I16" s="150">
        <v>625</v>
      </c>
      <c r="J16" s="150">
        <v>1272</v>
      </c>
      <c r="K16" s="150">
        <v>840</v>
      </c>
      <c r="L16" s="150">
        <v>254</v>
      </c>
      <c r="M16" s="200">
        <v>585</v>
      </c>
    </row>
    <row r="17" spans="1:13" ht="12" customHeight="1" x14ac:dyDescent="0.2">
      <c r="A17" s="184">
        <v>4</v>
      </c>
      <c r="B17" s="858">
        <v>5114</v>
      </c>
      <c r="C17" s="859"/>
      <c r="D17" s="860"/>
      <c r="E17" s="150">
        <v>1684</v>
      </c>
      <c r="F17" s="200" t="s">
        <v>1080</v>
      </c>
      <c r="G17" s="200" t="s">
        <v>1080</v>
      </c>
      <c r="H17" s="150">
        <v>1726</v>
      </c>
      <c r="I17" s="200" t="s">
        <v>1080</v>
      </c>
      <c r="J17" s="200" t="s">
        <v>1080</v>
      </c>
      <c r="K17" s="150">
        <v>872</v>
      </c>
      <c r="L17" s="200" t="s">
        <v>1080</v>
      </c>
      <c r="M17" s="200" t="s">
        <v>1080</v>
      </c>
    </row>
    <row r="18" spans="1:13" ht="12" customHeight="1" x14ac:dyDescent="0.2">
      <c r="A18" s="184">
        <v>5</v>
      </c>
      <c r="B18" s="858">
        <v>4715</v>
      </c>
      <c r="C18" s="859"/>
      <c r="D18" s="860"/>
      <c r="E18" s="150">
        <v>1664</v>
      </c>
      <c r="F18" s="200" t="s">
        <v>1080</v>
      </c>
      <c r="G18" s="200" t="s">
        <v>1080</v>
      </c>
      <c r="H18" s="150">
        <v>1782</v>
      </c>
      <c r="I18" s="200" t="s">
        <v>1080</v>
      </c>
      <c r="J18" s="200" t="s">
        <v>1080</v>
      </c>
      <c r="K18" s="150">
        <v>875</v>
      </c>
      <c r="L18" s="200" t="s">
        <v>1080</v>
      </c>
      <c r="M18" s="200" t="s">
        <v>1080</v>
      </c>
    </row>
    <row r="19" spans="1:13" ht="12" customHeight="1" x14ac:dyDescent="0.2">
      <c r="A19" s="7" t="s">
        <v>4355</v>
      </c>
    </row>
    <row r="20" spans="1:13" ht="12" customHeight="1" x14ac:dyDescent="0.2">
      <c r="A20" s="7" t="s">
        <v>4356</v>
      </c>
    </row>
    <row r="21" spans="1:13" ht="12" customHeight="1" x14ac:dyDescent="0.2">
      <c r="A21" s="7"/>
      <c r="M21" s="2" t="s">
        <v>1203</v>
      </c>
    </row>
    <row r="22" spans="1:13" ht="12" customHeight="1" x14ac:dyDescent="0.2">
      <c r="A22" s="4"/>
    </row>
    <row r="23" spans="1:13" ht="14.15" customHeight="1" x14ac:dyDescent="0.2">
      <c r="A23" s="6" t="s">
        <v>1229</v>
      </c>
    </row>
    <row r="24" spans="1:13" ht="14.15" customHeight="1" x14ac:dyDescent="0.2">
      <c r="A24" s="6" t="s">
        <v>1613</v>
      </c>
    </row>
    <row r="25" spans="1:13" ht="12" customHeight="1" x14ac:dyDescent="0.2">
      <c r="A25" s="640" t="s">
        <v>1204</v>
      </c>
      <c r="B25" s="640" t="s">
        <v>1754</v>
      </c>
      <c r="C25" s="640"/>
      <c r="D25" s="640" t="s">
        <v>1614</v>
      </c>
      <c r="E25" s="640"/>
      <c r="F25" s="640" t="s">
        <v>1205</v>
      </c>
      <c r="G25" s="640"/>
      <c r="H25" s="640" t="s">
        <v>802</v>
      </c>
      <c r="I25" s="640"/>
      <c r="J25" s="640" t="s">
        <v>803</v>
      </c>
      <c r="K25" s="640"/>
      <c r="L25" s="704" t="s">
        <v>2859</v>
      </c>
      <c r="M25" s="704"/>
    </row>
    <row r="26" spans="1:13" ht="12" customHeight="1" x14ac:dyDescent="0.2">
      <c r="A26" s="640"/>
      <c r="B26" s="640"/>
      <c r="C26" s="640"/>
      <c r="D26" s="640"/>
      <c r="E26" s="640"/>
      <c r="F26" s="640"/>
      <c r="G26" s="640"/>
      <c r="H26" s="640"/>
      <c r="I26" s="640"/>
      <c r="J26" s="640"/>
      <c r="K26" s="640"/>
      <c r="L26" s="706" t="s">
        <v>2860</v>
      </c>
      <c r="M26" s="706"/>
    </row>
    <row r="27" spans="1:13" ht="12" customHeight="1" x14ac:dyDescent="0.2">
      <c r="A27" s="640"/>
      <c r="B27" s="190" t="s">
        <v>804</v>
      </c>
      <c r="C27" s="704" t="s">
        <v>1615</v>
      </c>
      <c r="D27" s="416" t="s">
        <v>804</v>
      </c>
      <c r="E27" s="704" t="s">
        <v>1615</v>
      </c>
      <c r="F27" s="190" t="s">
        <v>804</v>
      </c>
      <c r="G27" s="704" t="s">
        <v>1615</v>
      </c>
      <c r="H27" s="190" t="s">
        <v>804</v>
      </c>
      <c r="I27" s="704" t="s">
        <v>1615</v>
      </c>
      <c r="J27" s="190" t="s">
        <v>804</v>
      </c>
      <c r="K27" s="704" t="s">
        <v>1615</v>
      </c>
      <c r="L27" s="190" t="s">
        <v>804</v>
      </c>
      <c r="M27" s="640" t="s">
        <v>1615</v>
      </c>
    </row>
    <row r="28" spans="1:13" ht="12" customHeight="1" x14ac:dyDescent="0.2">
      <c r="A28" s="640"/>
      <c r="B28" s="191" t="s">
        <v>1616</v>
      </c>
      <c r="C28" s="706"/>
      <c r="D28" s="417" t="s">
        <v>1616</v>
      </c>
      <c r="E28" s="706"/>
      <c r="F28" s="191" t="s">
        <v>1616</v>
      </c>
      <c r="G28" s="706"/>
      <c r="H28" s="191" t="s">
        <v>1616</v>
      </c>
      <c r="I28" s="706"/>
      <c r="J28" s="191" t="s">
        <v>1616</v>
      </c>
      <c r="K28" s="706"/>
      <c r="L28" s="191" t="s">
        <v>1616</v>
      </c>
      <c r="M28" s="640"/>
    </row>
    <row r="29" spans="1:13" ht="12" customHeight="1" x14ac:dyDescent="0.2">
      <c r="A29" s="184" t="s">
        <v>4006</v>
      </c>
      <c r="B29" s="150">
        <v>5062</v>
      </c>
      <c r="C29" s="150">
        <v>860</v>
      </c>
      <c r="D29" s="200">
        <v>22</v>
      </c>
      <c r="E29" s="200">
        <v>14</v>
      </c>
      <c r="F29" s="200">
        <v>2</v>
      </c>
      <c r="G29" s="200" t="s">
        <v>1080</v>
      </c>
      <c r="H29" s="200">
        <v>839</v>
      </c>
      <c r="I29" s="200">
        <v>65</v>
      </c>
      <c r="J29" s="200">
        <v>795</v>
      </c>
      <c r="K29" s="200">
        <v>224</v>
      </c>
      <c r="L29" s="150">
        <v>1214</v>
      </c>
      <c r="M29" s="200">
        <v>199</v>
      </c>
    </row>
    <row r="30" spans="1:13" ht="12" customHeight="1" x14ac:dyDescent="0.2">
      <c r="A30" s="184">
        <v>2</v>
      </c>
      <c r="B30" s="150">
        <v>4327</v>
      </c>
      <c r="C30" s="150">
        <v>697</v>
      </c>
      <c r="D30" s="200">
        <v>18</v>
      </c>
      <c r="E30" s="200">
        <v>6</v>
      </c>
      <c r="F30" s="200">
        <v>1</v>
      </c>
      <c r="G30" s="200" t="s">
        <v>1080</v>
      </c>
      <c r="H30" s="200">
        <v>845</v>
      </c>
      <c r="I30" s="200">
        <v>63</v>
      </c>
      <c r="J30" s="200">
        <v>556</v>
      </c>
      <c r="K30" s="200">
        <v>147</v>
      </c>
      <c r="L30" s="150">
        <v>905</v>
      </c>
      <c r="M30" s="200">
        <v>160</v>
      </c>
    </row>
    <row r="31" spans="1:13" ht="12" customHeight="1" x14ac:dyDescent="0.2">
      <c r="A31" s="184">
        <v>3</v>
      </c>
      <c r="B31" s="150">
        <v>5597</v>
      </c>
      <c r="C31" s="150">
        <v>696</v>
      </c>
      <c r="D31" s="200">
        <v>26</v>
      </c>
      <c r="E31" s="200">
        <v>6</v>
      </c>
      <c r="F31" s="200">
        <v>3</v>
      </c>
      <c r="G31" s="200">
        <v>1</v>
      </c>
      <c r="H31" s="135">
        <v>1097</v>
      </c>
      <c r="I31" s="200">
        <v>63</v>
      </c>
      <c r="J31" s="200">
        <v>849</v>
      </c>
      <c r="K31" s="200">
        <v>182</v>
      </c>
      <c r="L31" s="150">
        <v>1111</v>
      </c>
      <c r="M31" s="200">
        <v>142</v>
      </c>
    </row>
    <row r="32" spans="1:13" ht="12" customHeight="1" x14ac:dyDescent="0.2">
      <c r="A32" s="184">
        <v>4</v>
      </c>
      <c r="B32" s="150">
        <v>5914</v>
      </c>
      <c r="C32" s="150">
        <v>720</v>
      </c>
      <c r="D32" s="200">
        <v>53</v>
      </c>
      <c r="E32" s="200">
        <v>18</v>
      </c>
      <c r="F32" s="200">
        <v>1</v>
      </c>
      <c r="G32" s="200">
        <v>1</v>
      </c>
      <c r="H32" s="135">
        <v>1112</v>
      </c>
      <c r="I32" s="200">
        <v>53</v>
      </c>
      <c r="J32" s="200">
        <v>955</v>
      </c>
      <c r="K32" s="200">
        <v>200</v>
      </c>
      <c r="L32" s="150">
        <v>1102</v>
      </c>
      <c r="M32" s="200">
        <v>115</v>
      </c>
    </row>
    <row r="33" spans="1:13" ht="12" customHeight="1" x14ac:dyDescent="0.2">
      <c r="A33" s="184">
        <v>5</v>
      </c>
      <c r="B33" s="150">
        <v>5027</v>
      </c>
      <c r="C33" s="150">
        <v>708</v>
      </c>
      <c r="D33" s="200">
        <v>51</v>
      </c>
      <c r="E33" s="200">
        <v>6</v>
      </c>
      <c r="F33" s="200">
        <v>0</v>
      </c>
      <c r="G33" s="200">
        <v>0</v>
      </c>
      <c r="H33" s="135">
        <v>779</v>
      </c>
      <c r="I33" s="200">
        <v>59</v>
      </c>
      <c r="J33" s="200">
        <v>995</v>
      </c>
      <c r="K33" s="200">
        <v>196</v>
      </c>
      <c r="L33" s="150">
        <v>1051</v>
      </c>
      <c r="M33" s="200">
        <v>123</v>
      </c>
    </row>
    <row r="34" spans="1:13" ht="9.75" customHeight="1" x14ac:dyDescent="0.2">
      <c r="A34" s="391"/>
      <c r="B34" s="418"/>
      <c r="C34" s="418"/>
      <c r="D34" s="419"/>
      <c r="E34" s="419"/>
      <c r="F34" s="419"/>
      <c r="G34" s="419"/>
      <c r="H34" s="419"/>
      <c r="I34" s="419"/>
      <c r="J34" s="419"/>
      <c r="K34" s="419"/>
      <c r="L34" s="11"/>
      <c r="M34" s="8"/>
    </row>
    <row r="35" spans="1:13" ht="12" customHeight="1" x14ac:dyDescent="0.2">
      <c r="A35" s="705" t="s">
        <v>1204</v>
      </c>
      <c r="B35" s="706" t="s">
        <v>1617</v>
      </c>
      <c r="C35" s="706"/>
      <c r="D35" s="706" t="s">
        <v>1618</v>
      </c>
      <c r="E35" s="706"/>
      <c r="F35" s="705" t="s">
        <v>1619</v>
      </c>
      <c r="G35" s="705"/>
      <c r="H35" s="706" t="s">
        <v>1620</v>
      </c>
      <c r="I35" s="706"/>
      <c r="J35" s="706" t="s">
        <v>1079</v>
      </c>
      <c r="K35" s="706"/>
      <c r="L35" s="420"/>
      <c r="M35" s="13"/>
    </row>
    <row r="36" spans="1:13" ht="12" customHeight="1" x14ac:dyDescent="0.2">
      <c r="A36" s="705"/>
      <c r="B36" s="640"/>
      <c r="C36" s="640"/>
      <c r="D36" s="640"/>
      <c r="E36" s="640"/>
      <c r="F36" s="706" t="s">
        <v>137</v>
      </c>
      <c r="G36" s="706"/>
      <c r="H36" s="640"/>
      <c r="I36" s="640"/>
      <c r="J36" s="640"/>
      <c r="K36" s="640"/>
      <c r="L36" s="420"/>
      <c r="M36" s="13"/>
    </row>
    <row r="37" spans="1:13" ht="12" customHeight="1" x14ac:dyDescent="0.2">
      <c r="A37" s="705"/>
      <c r="B37" s="190" t="s">
        <v>804</v>
      </c>
      <c r="C37" s="704" t="s">
        <v>1615</v>
      </c>
      <c r="D37" s="190" t="s">
        <v>804</v>
      </c>
      <c r="E37" s="704" t="s">
        <v>1615</v>
      </c>
      <c r="F37" s="190" t="s">
        <v>804</v>
      </c>
      <c r="G37" s="704" t="s">
        <v>138</v>
      </c>
      <c r="H37" s="190" t="s">
        <v>804</v>
      </c>
      <c r="I37" s="704" t="s">
        <v>1615</v>
      </c>
      <c r="J37" s="190" t="s">
        <v>804</v>
      </c>
      <c r="K37" s="704" t="s">
        <v>1615</v>
      </c>
      <c r="L37" s="420"/>
      <c r="M37" s="13"/>
    </row>
    <row r="38" spans="1:13" ht="12" customHeight="1" x14ac:dyDescent="0.2">
      <c r="A38" s="705"/>
      <c r="B38" s="389" t="s">
        <v>1616</v>
      </c>
      <c r="C38" s="705"/>
      <c r="D38" s="389" t="s">
        <v>1616</v>
      </c>
      <c r="E38" s="705"/>
      <c r="F38" s="389" t="s">
        <v>1616</v>
      </c>
      <c r="G38" s="705"/>
      <c r="H38" s="389" t="s">
        <v>1616</v>
      </c>
      <c r="I38" s="705"/>
      <c r="J38" s="389" t="s">
        <v>1616</v>
      </c>
      <c r="K38" s="705"/>
      <c r="L38" s="420"/>
      <c r="M38" s="13"/>
    </row>
    <row r="39" spans="1:13" ht="12" customHeight="1" x14ac:dyDescent="0.2">
      <c r="A39" s="184" t="s">
        <v>4006</v>
      </c>
      <c r="B39" s="200">
        <v>86</v>
      </c>
      <c r="C39" s="200">
        <v>5</v>
      </c>
      <c r="D39" s="200">
        <v>151</v>
      </c>
      <c r="E39" s="200">
        <v>32</v>
      </c>
      <c r="F39" s="200" t="s">
        <v>1080</v>
      </c>
      <c r="G39" s="200" t="s">
        <v>1080</v>
      </c>
      <c r="H39" s="150">
        <v>571</v>
      </c>
      <c r="I39" s="200">
        <v>74</v>
      </c>
      <c r="J39" s="135">
        <v>1382</v>
      </c>
      <c r="K39" s="200">
        <v>247</v>
      </c>
    </row>
    <row r="40" spans="1:13" ht="12" customHeight="1" x14ac:dyDescent="0.2">
      <c r="A40" s="184">
        <v>2</v>
      </c>
      <c r="B40" s="150">
        <v>64</v>
      </c>
      <c r="C40" s="150">
        <v>5</v>
      </c>
      <c r="D40" s="200">
        <v>138</v>
      </c>
      <c r="E40" s="200">
        <v>25</v>
      </c>
      <c r="F40" s="200" t="s">
        <v>1080</v>
      </c>
      <c r="G40" s="200" t="s">
        <v>1080</v>
      </c>
      <c r="H40" s="200">
        <v>639</v>
      </c>
      <c r="I40" s="200">
        <v>70</v>
      </c>
      <c r="J40" s="135">
        <v>1161</v>
      </c>
      <c r="K40" s="200">
        <v>221</v>
      </c>
    </row>
    <row r="41" spans="1:13" ht="12" customHeight="1" x14ac:dyDescent="0.2">
      <c r="A41" s="184">
        <v>3</v>
      </c>
      <c r="B41" s="150">
        <v>86</v>
      </c>
      <c r="C41" s="150">
        <v>2</v>
      </c>
      <c r="D41" s="200">
        <v>134</v>
      </c>
      <c r="E41" s="200">
        <v>24</v>
      </c>
      <c r="F41" s="200">
        <v>1</v>
      </c>
      <c r="G41" s="200" t="s">
        <v>1080</v>
      </c>
      <c r="H41" s="200">
        <v>982</v>
      </c>
      <c r="I41" s="200">
        <v>72</v>
      </c>
      <c r="J41" s="135">
        <v>1308</v>
      </c>
      <c r="K41" s="200">
        <v>204</v>
      </c>
    </row>
    <row r="42" spans="1:13" ht="12" customHeight="1" x14ac:dyDescent="0.2">
      <c r="A42" s="184">
        <v>4</v>
      </c>
      <c r="B42" s="150">
        <v>84</v>
      </c>
      <c r="C42" s="150">
        <v>5</v>
      </c>
      <c r="D42" s="200">
        <v>151</v>
      </c>
      <c r="E42" s="200">
        <v>23</v>
      </c>
      <c r="F42" s="200">
        <v>4</v>
      </c>
      <c r="G42" s="200">
        <v>2</v>
      </c>
      <c r="H42" s="200">
        <v>948</v>
      </c>
      <c r="I42" s="200">
        <v>61</v>
      </c>
      <c r="J42" s="135">
        <v>1504</v>
      </c>
      <c r="K42" s="200">
        <v>242</v>
      </c>
    </row>
    <row r="43" spans="1:13" ht="12" customHeight="1" x14ac:dyDescent="0.2">
      <c r="A43" s="184">
        <v>5</v>
      </c>
      <c r="B43" s="150">
        <v>100</v>
      </c>
      <c r="C43" s="150">
        <v>12</v>
      </c>
      <c r="D43" s="200">
        <v>219</v>
      </c>
      <c r="E43" s="200">
        <v>44</v>
      </c>
      <c r="F43" s="200">
        <v>2</v>
      </c>
      <c r="G43" s="200">
        <v>0</v>
      </c>
      <c r="H43" s="200">
        <v>543</v>
      </c>
      <c r="I43" s="200">
        <v>68</v>
      </c>
      <c r="J43" s="135">
        <v>1287</v>
      </c>
      <c r="K43" s="200">
        <v>200</v>
      </c>
    </row>
    <row r="44" spans="1:13" ht="12" customHeight="1" x14ac:dyDescent="0.2">
      <c r="A44" s="197"/>
      <c r="B44" s="11"/>
      <c r="C44" s="11"/>
      <c r="D44" s="8"/>
      <c r="E44" s="8"/>
      <c r="F44" s="8"/>
      <c r="G44" s="8"/>
      <c r="H44" s="8"/>
      <c r="I44" s="8"/>
      <c r="J44" s="41"/>
      <c r="K44" s="8"/>
    </row>
    <row r="45" spans="1:13" ht="14.15" customHeight="1" x14ac:dyDescent="0.2">
      <c r="A45" s="865" t="s">
        <v>870</v>
      </c>
      <c r="B45" s="865"/>
    </row>
    <row r="46" spans="1:13" ht="12" customHeight="1" x14ac:dyDescent="0.2">
      <c r="A46" s="640" t="s">
        <v>1831</v>
      </c>
      <c r="B46" s="640" t="s">
        <v>1754</v>
      </c>
      <c r="C46" s="640"/>
      <c r="D46" s="640" t="s">
        <v>1614</v>
      </c>
      <c r="E46" s="640"/>
      <c r="F46" s="640" t="s">
        <v>1205</v>
      </c>
      <c r="G46" s="640"/>
      <c r="H46" s="640" t="s">
        <v>802</v>
      </c>
      <c r="I46" s="640"/>
      <c r="J46" s="640" t="s">
        <v>803</v>
      </c>
      <c r="K46" s="640"/>
      <c r="L46" s="704" t="s">
        <v>2859</v>
      </c>
      <c r="M46" s="704"/>
    </row>
    <row r="47" spans="1:13" ht="12" customHeight="1" x14ac:dyDescent="0.2">
      <c r="A47" s="640"/>
      <c r="B47" s="640"/>
      <c r="C47" s="640"/>
      <c r="D47" s="640"/>
      <c r="E47" s="640"/>
      <c r="F47" s="640"/>
      <c r="G47" s="640"/>
      <c r="H47" s="640"/>
      <c r="I47" s="640"/>
      <c r="J47" s="640"/>
      <c r="K47" s="640"/>
      <c r="L47" s="706" t="s">
        <v>2860</v>
      </c>
      <c r="M47" s="706"/>
    </row>
    <row r="48" spans="1:13" ht="12" customHeight="1" x14ac:dyDescent="0.2">
      <c r="A48" s="640"/>
      <c r="B48" s="397" t="s">
        <v>871</v>
      </c>
      <c r="C48" s="704" t="s">
        <v>1615</v>
      </c>
      <c r="D48" s="416" t="s">
        <v>871</v>
      </c>
      <c r="E48" s="704" t="s">
        <v>1615</v>
      </c>
      <c r="F48" s="190" t="s">
        <v>871</v>
      </c>
      <c r="G48" s="704" t="s">
        <v>1615</v>
      </c>
      <c r="H48" s="190" t="s">
        <v>871</v>
      </c>
      <c r="I48" s="704" t="s">
        <v>1615</v>
      </c>
      <c r="J48" s="190" t="s">
        <v>871</v>
      </c>
      <c r="K48" s="704" t="s">
        <v>1615</v>
      </c>
      <c r="L48" s="190" t="s">
        <v>871</v>
      </c>
      <c r="M48" s="640" t="s">
        <v>1615</v>
      </c>
    </row>
    <row r="49" spans="1:13" ht="12" customHeight="1" x14ac:dyDescent="0.2">
      <c r="A49" s="640"/>
      <c r="B49" s="392" t="s">
        <v>1616</v>
      </c>
      <c r="C49" s="706"/>
      <c r="D49" s="417" t="s">
        <v>1616</v>
      </c>
      <c r="E49" s="706"/>
      <c r="F49" s="191" t="s">
        <v>1616</v>
      </c>
      <c r="G49" s="706"/>
      <c r="H49" s="191" t="s">
        <v>1616</v>
      </c>
      <c r="I49" s="706"/>
      <c r="J49" s="191" t="s">
        <v>1616</v>
      </c>
      <c r="K49" s="706"/>
      <c r="L49" s="191" t="s">
        <v>1616</v>
      </c>
      <c r="M49" s="640"/>
    </row>
    <row r="50" spans="1:13" ht="12" customHeight="1" x14ac:dyDescent="0.2">
      <c r="A50" s="184" t="s">
        <v>4006</v>
      </c>
      <c r="B50" s="150">
        <v>4875</v>
      </c>
      <c r="C50" s="150">
        <v>943</v>
      </c>
      <c r="D50" s="200">
        <v>54</v>
      </c>
      <c r="E50" s="200">
        <v>13</v>
      </c>
      <c r="F50" s="200" t="s">
        <v>1080</v>
      </c>
      <c r="G50" s="200" t="s">
        <v>1080</v>
      </c>
      <c r="H50" s="200">
        <v>24</v>
      </c>
      <c r="I50" s="200">
        <v>4</v>
      </c>
      <c r="J50" s="200">
        <v>434</v>
      </c>
      <c r="K50" s="200">
        <v>163</v>
      </c>
      <c r="L50" s="150">
        <v>2307</v>
      </c>
      <c r="M50" s="200">
        <v>317</v>
      </c>
    </row>
    <row r="51" spans="1:13" ht="12" customHeight="1" x14ac:dyDescent="0.2">
      <c r="A51" s="184">
        <v>2</v>
      </c>
      <c r="B51" s="150">
        <v>3784</v>
      </c>
      <c r="C51" s="150">
        <v>824</v>
      </c>
      <c r="D51" s="200">
        <v>38</v>
      </c>
      <c r="E51" s="200">
        <v>11</v>
      </c>
      <c r="F51" s="200" t="s">
        <v>1080</v>
      </c>
      <c r="G51" s="200" t="s">
        <v>1080</v>
      </c>
      <c r="H51" s="200">
        <v>10</v>
      </c>
      <c r="I51" s="200">
        <v>3</v>
      </c>
      <c r="J51" s="200">
        <v>275</v>
      </c>
      <c r="K51" s="200">
        <v>92</v>
      </c>
      <c r="L51" s="150">
        <v>1577</v>
      </c>
      <c r="M51" s="200">
        <v>256</v>
      </c>
    </row>
    <row r="52" spans="1:13" ht="12" customHeight="1" x14ac:dyDescent="0.2">
      <c r="A52" s="184">
        <v>3</v>
      </c>
      <c r="B52" s="150">
        <v>4576</v>
      </c>
      <c r="C52" s="150">
        <v>872</v>
      </c>
      <c r="D52" s="200">
        <v>84</v>
      </c>
      <c r="E52" s="200">
        <v>15</v>
      </c>
      <c r="F52" s="200" t="s">
        <v>1080</v>
      </c>
      <c r="G52" s="200" t="s">
        <v>1080</v>
      </c>
      <c r="H52" s="200">
        <v>21</v>
      </c>
      <c r="I52" s="200">
        <v>4</v>
      </c>
      <c r="J52" s="200">
        <v>451</v>
      </c>
      <c r="K52" s="200">
        <v>146</v>
      </c>
      <c r="L52" s="150">
        <v>1882</v>
      </c>
      <c r="M52" s="200">
        <v>222</v>
      </c>
    </row>
    <row r="53" spans="1:13" ht="12" customHeight="1" x14ac:dyDescent="0.2">
      <c r="A53" s="184">
        <v>4</v>
      </c>
      <c r="B53" s="150">
        <v>5114</v>
      </c>
      <c r="C53" s="150">
        <v>884</v>
      </c>
      <c r="D53" s="200">
        <v>78</v>
      </c>
      <c r="E53" s="200">
        <v>10</v>
      </c>
      <c r="F53" s="200" t="s">
        <v>1080</v>
      </c>
      <c r="G53" s="200" t="s">
        <v>1080</v>
      </c>
      <c r="H53" s="200">
        <v>18</v>
      </c>
      <c r="I53" s="200">
        <v>5</v>
      </c>
      <c r="J53" s="200">
        <v>567</v>
      </c>
      <c r="K53" s="200">
        <v>141</v>
      </c>
      <c r="L53" s="150">
        <v>2300</v>
      </c>
      <c r="M53" s="200">
        <v>242</v>
      </c>
    </row>
    <row r="54" spans="1:13" ht="12" customHeight="1" x14ac:dyDescent="0.2">
      <c r="A54" s="184">
        <v>5</v>
      </c>
      <c r="B54" s="150">
        <v>4715</v>
      </c>
      <c r="C54" s="150">
        <v>899</v>
      </c>
      <c r="D54" s="200">
        <v>46</v>
      </c>
      <c r="E54" s="200">
        <v>12</v>
      </c>
      <c r="F54" s="200">
        <v>0</v>
      </c>
      <c r="G54" s="200">
        <v>0</v>
      </c>
      <c r="H54" s="200">
        <v>22</v>
      </c>
      <c r="I54" s="200">
        <v>6</v>
      </c>
      <c r="J54" s="200">
        <v>625</v>
      </c>
      <c r="K54" s="200">
        <v>170</v>
      </c>
      <c r="L54" s="150">
        <v>1991</v>
      </c>
      <c r="M54" s="200">
        <v>264</v>
      </c>
    </row>
    <row r="55" spans="1:13" ht="10.5" customHeight="1" x14ac:dyDescent="0.2">
      <c r="A55" s="391"/>
      <c r="B55" s="418"/>
      <c r="C55" s="418"/>
      <c r="D55" s="419"/>
      <c r="E55" s="419"/>
      <c r="F55" s="419"/>
      <c r="G55" s="419"/>
      <c r="H55" s="419"/>
      <c r="I55" s="419"/>
      <c r="J55" s="419"/>
      <c r="K55" s="419"/>
      <c r="L55" s="11"/>
      <c r="M55" s="8"/>
    </row>
    <row r="56" spans="1:13" ht="12" customHeight="1" x14ac:dyDescent="0.2">
      <c r="A56" s="706" t="s">
        <v>872</v>
      </c>
      <c r="B56" s="706" t="s">
        <v>1617</v>
      </c>
      <c r="C56" s="706"/>
      <c r="D56" s="706" t="s">
        <v>1618</v>
      </c>
      <c r="E56" s="706"/>
      <c r="F56" s="705" t="s">
        <v>1619</v>
      </c>
      <c r="G56" s="705"/>
      <c r="H56" s="706" t="s">
        <v>1620</v>
      </c>
      <c r="I56" s="706"/>
      <c r="J56" s="706" t="s">
        <v>1079</v>
      </c>
      <c r="K56" s="706"/>
      <c r="L56" s="420"/>
      <c r="M56" s="13"/>
    </row>
    <row r="57" spans="1:13" ht="12" customHeight="1" x14ac:dyDescent="0.2">
      <c r="A57" s="640"/>
      <c r="B57" s="640"/>
      <c r="C57" s="640"/>
      <c r="D57" s="640"/>
      <c r="E57" s="640"/>
      <c r="F57" s="706" t="s">
        <v>873</v>
      </c>
      <c r="G57" s="706"/>
      <c r="H57" s="640"/>
      <c r="I57" s="640"/>
      <c r="J57" s="640"/>
      <c r="K57" s="640"/>
      <c r="L57" s="420"/>
      <c r="M57" s="13"/>
    </row>
    <row r="58" spans="1:13" ht="12" customHeight="1" x14ac:dyDescent="0.2">
      <c r="A58" s="640"/>
      <c r="B58" s="190" t="s">
        <v>871</v>
      </c>
      <c r="C58" s="704" t="s">
        <v>1615</v>
      </c>
      <c r="D58" s="190" t="s">
        <v>871</v>
      </c>
      <c r="E58" s="704" t="s">
        <v>1615</v>
      </c>
      <c r="F58" s="190" t="s">
        <v>871</v>
      </c>
      <c r="G58" s="704" t="s">
        <v>874</v>
      </c>
      <c r="H58" s="190" t="s">
        <v>871</v>
      </c>
      <c r="I58" s="704" t="s">
        <v>1615</v>
      </c>
      <c r="J58" s="190" t="s">
        <v>871</v>
      </c>
      <c r="K58" s="704" t="s">
        <v>1615</v>
      </c>
      <c r="L58" s="420"/>
      <c r="M58" s="13"/>
    </row>
    <row r="59" spans="1:13" ht="12" customHeight="1" x14ac:dyDescent="0.2">
      <c r="A59" s="640"/>
      <c r="B59" s="389" t="s">
        <v>1616</v>
      </c>
      <c r="C59" s="705"/>
      <c r="D59" s="389" t="s">
        <v>1616</v>
      </c>
      <c r="E59" s="705"/>
      <c r="F59" s="389" t="s">
        <v>1616</v>
      </c>
      <c r="G59" s="705"/>
      <c r="H59" s="389" t="s">
        <v>1616</v>
      </c>
      <c r="I59" s="705"/>
      <c r="J59" s="389" t="s">
        <v>1616</v>
      </c>
      <c r="K59" s="705"/>
      <c r="L59" s="420"/>
      <c r="M59" s="13"/>
    </row>
    <row r="60" spans="1:13" ht="12" customHeight="1" x14ac:dyDescent="0.2">
      <c r="A60" s="184" t="s">
        <v>4006</v>
      </c>
      <c r="B60" s="200">
        <v>52</v>
      </c>
      <c r="C60" s="200">
        <v>7</v>
      </c>
      <c r="D60" s="200">
        <v>22</v>
      </c>
      <c r="E60" s="200">
        <v>11</v>
      </c>
      <c r="F60" s="200" t="s">
        <v>1080</v>
      </c>
      <c r="G60" s="200" t="s">
        <v>1080</v>
      </c>
      <c r="H60" s="150">
        <v>232</v>
      </c>
      <c r="I60" s="200">
        <v>63</v>
      </c>
      <c r="J60" s="150">
        <v>1750</v>
      </c>
      <c r="K60" s="200">
        <v>365</v>
      </c>
      <c r="L60" s="13"/>
      <c r="M60" s="13"/>
    </row>
    <row r="61" spans="1:13" ht="12" customHeight="1" x14ac:dyDescent="0.2">
      <c r="A61" s="184">
        <v>2</v>
      </c>
      <c r="B61" s="150">
        <v>42</v>
      </c>
      <c r="C61" s="150">
        <v>14</v>
      </c>
      <c r="D61" s="200">
        <v>25</v>
      </c>
      <c r="E61" s="200">
        <v>4</v>
      </c>
      <c r="F61" s="200" t="s">
        <v>1080</v>
      </c>
      <c r="G61" s="200" t="s">
        <v>1080</v>
      </c>
      <c r="H61" s="200">
        <v>236</v>
      </c>
      <c r="I61" s="200">
        <v>58</v>
      </c>
      <c r="J61" s="135">
        <v>1581</v>
      </c>
      <c r="K61" s="200">
        <v>386</v>
      </c>
      <c r="L61" s="13"/>
      <c r="M61" s="13"/>
    </row>
    <row r="62" spans="1:13" ht="12" customHeight="1" x14ac:dyDescent="0.2">
      <c r="A62" s="184">
        <v>3</v>
      </c>
      <c r="B62" s="150">
        <v>66</v>
      </c>
      <c r="C62" s="150">
        <v>19</v>
      </c>
      <c r="D62" s="200">
        <v>49</v>
      </c>
      <c r="E62" s="200">
        <v>6</v>
      </c>
      <c r="F62" s="200" t="s">
        <v>1080</v>
      </c>
      <c r="G62" s="200" t="s">
        <v>1080</v>
      </c>
      <c r="H62" s="200">
        <v>249</v>
      </c>
      <c r="I62" s="200">
        <v>53</v>
      </c>
      <c r="J62" s="135">
        <v>1774</v>
      </c>
      <c r="K62" s="200">
        <v>407</v>
      </c>
      <c r="L62" s="13"/>
      <c r="M62" s="13"/>
    </row>
    <row r="63" spans="1:13" ht="12" customHeight="1" x14ac:dyDescent="0.2">
      <c r="A63" s="184">
        <v>4</v>
      </c>
      <c r="B63" s="150">
        <v>84</v>
      </c>
      <c r="C63" s="150">
        <v>14</v>
      </c>
      <c r="D63" s="200">
        <v>76</v>
      </c>
      <c r="E63" s="200">
        <v>21</v>
      </c>
      <c r="F63" s="200" t="s">
        <v>1080</v>
      </c>
      <c r="G63" s="200" t="s">
        <v>1080</v>
      </c>
      <c r="H63" s="200">
        <v>242</v>
      </c>
      <c r="I63" s="200">
        <v>73</v>
      </c>
      <c r="J63" s="135">
        <v>1749</v>
      </c>
      <c r="K63" s="200">
        <v>378</v>
      </c>
      <c r="L63" s="13"/>
      <c r="M63" s="13"/>
    </row>
    <row r="64" spans="1:13" ht="12" customHeight="1" x14ac:dyDescent="0.2">
      <c r="A64" s="184">
        <v>5</v>
      </c>
      <c r="B64" s="150">
        <v>129</v>
      </c>
      <c r="C64" s="150">
        <v>19</v>
      </c>
      <c r="D64" s="200">
        <v>114</v>
      </c>
      <c r="E64" s="200">
        <v>13</v>
      </c>
      <c r="F64" s="200">
        <v>0</v>
      </c>
      <c r="G64" s="200">
        <v>0</v>
      </c>
      <c r="H64" s="200">
        <v>218</v>
      </c>
      <c r="I64" s="200">
        <v>63</v>
      </c>
      <c r="J64" s="135">
        <v>1570</v>
      </c>
      <c r="K64" s="200">
        <v>352</v>
      </c>
      <c r="L64" s="13"/>
      <c r="M64" s="13"/>
    </row>
    <row r="65" spans="1:11" ht="12" customHeight="1" x14ac:dyDescent="0.2">
      <c r="A65" s="7" t="s">
        <v>3402</v>
      </c>
    </row>
    <row r="66" spans="1:11" ht="12" customHeight="1" x14ac:dyDescent="0.2">
      <c r="A66" s="7"/>
      <c r="K66" s="2" t="s">
        <v>652</v>
      </c>
    </row>
    <row r="67" spans="1:11" ht="14.15" customHeight="1" x14ac:dyDescent="0.2">
      <c r="A67" s="6" t="s">
        <v>653</v>
      </c>
    </row>
    <row r="68" spans="1:11" ht="14.15" customHeight="1" x14ac:dyDescent="0.2">
      <c r="A68" s="6" t="s">
        <v>654</v>
      </c>
    </row>
    <row r="69" spans="1:11" ht="12" customHeight="1" x14ac:dyDescent="0.2">
      <c r="A69" s="640" t="s">
        <v>655</v>
      </c>
      <c r="B69" s="640" t="s">
        <v>1081</v>
      </c>
      <c r="C69" s="640"/>
      <c r="D69" s="640"/>
      <c r="E69" s="640" t="s">
        <v>1689</v>
      </c>
      <c r="F69" s="640"/>
      <c r="G69" s="640"/>
    </row>
    <row r="70" spans="1:11" s="9" customFormat="1" ht="12" customHeight="1" x14ac:dyDescent="0.2">
      <c r="A70" s="640"/>
      <c r="B70" s="184" t="s">
        <v>1850</v>
      </c>
      <c r="C70" s="184" t="s">
        <v>820</v>
      </c>
      <c r="D70" s="184" t="s">
        <v>821</v>
      </c>
      <c r="E70" s="184" t="s">
        <v>1850</v>
      </c>
      <c r="F70" s="184" t="s">
        <v>820</v>
      </c>
      <c r="G70" s="184" t="s">
        <v>821</v>
      </c>
    </row>
    <row r="71" spans="1:11" ht="12" customHeight="1" x14ac:dyDescent="0.2">
      <c r="A71" s="184" t="s">
        <v>4006</v>
      </c>
      <c r="B71" s="150">
        <v>973</v>
      </c>
      <c r="C71" s="200">
        <v>420</v>
      </c>
      <c r="D71" s="200">
        <v>553</v>
      </c>
      <c r="E71" s="150">
        <v>793</v>
      </c>
      <c r="F71" s="405">
        <v>327</v>
      </c>
      <c r="G71" s="405">
        <v>466</v>
      </c>
    </row>
    <row r="72" spans="1:11" ht="12" customHeight="1" x14ac:dyDescent="0.2">
      <c r="A72" s="184">
        <v>2</v>
      </c>
      <c r="B72" s="150">
        <v>1024</v>
      </c>
      <c r="C72" s="150">
        <v>430</v>
      </c>
      <c r="D72" s="200">
        <v>594</v>
      </c>
      <c r="E72" s="200">
        <v>830</v>
      </c>
      <c r="F72" s="200">
        <v>334</v>
      </c>
      <c r="G72" s="200">
        <v>496</v>
      </c>
    </row>
    <row r="73" spans="1:11" ht="12" customHeight="1" x14ac:dyDescent="0.2">
      <c r="A73" s="184">
        <v>3</v>
      </c>
      <c r="B73" s="150">
        <v>954</v>
      </c>
      <c r="C73" s="150">
        <v>413</v>
      </c>
      <c r="D73" s="200">
        <v>541</v>
      </c>
      <c r="E73" s="200">
        <v>772</v>
      </c>
      <c r="F73" s="200">
        <v>317</v>
      </c>
      <c r="G73" s="200">
        <v>455</v>
      </c>
    </row>
    <row r="74" spans="1:11" ht="12" customHeight="1" x14ac:dyDescent="0.2">
      <c r="A74" s="184">
        <v>4</v>
      </c>
      <c r="B74" s="150">
        <v>911</v>
      </c>
      <c r="C74" s="200" t="s">
        <v>1080</v>
      </c>
      <c r="D74" s="200" t="s">
        <v>1080</v>
      </c>
      <c r="E74" s="200">
        <v>726</v>
      </c>
      <c r="F74" s="200" t="s">
        <v>1080</v>
      </c>
      <c r="G74" s="200" t="s">
        <v>1080</v>
      </c>
    </row>
    <row r="75" spans="1:11" ht="12" customHeight="1" x14ac:dyDescent="0.2">
      <c r="A75" s="184">
        <v>5</v>
      </c>
      <c r="B75" s="150">
        <v>957</v>
      </c>
      <c r="C75" s="150" t="s">
        <v>1080</v>
      </c>
      <c r="D75" s="200" t="s">
        <v>1080</v>
      </c>
      <c r="E75" s="200">
        <v>743</v>
      </c>
      <c r="F75" s="200" t="s">
        <v>1080</v>
      </c>
      <c r="G75" s="200" t="s">
        <v>1080</v>
      </c>
    </row>
    <row r="76" spans="1:11" x14ac:dyDescent="0.2">
      <c r="A76" s="4"/>
      <c r="J76" s="2" t="s">
        <v>2861</v>
      </c>
    </row>
    <row r="77" spans="1:11" ht="12" customHeight="1" x14ac:dyDescent="0.2">
      <c r="A77" s="704" t="s">
        <v>656</v>
      </c>
      <c r="B77" s="640" t="s">
        <v>1082</v>
      </c>
      <c r="C77" s="640"/>
      <c r="D77" s="640"/>
      <c r="E77" s="626" t="s">
        <v>875</v>
      </c>
      <c r="F77" s="673"/>
      <c r="G77" s="673"/>
      <c r="H77" s="673"/>
      <c r="I77" s="673"/>
      <c r="J77" s="627"/>
    </row>
    <row r="78" spans="1:11" ht="12" customHeight="1" x14ac:dyDescent="0.2">
      <c r="A78" s="706"/>
      <c r="B78" s="184" t="s">
        <v>1850</v>
      </c>
      <c r="C78" s="184" t="s">
        <v>820</v>
      </c>
      <c r="D78" s="184" t="s">
        <v>821</v>
      </c>
      <c r="E78" s="626" t="s">
        <v>1850</v>
      </c>
      <c r="F78" s="627"/>
      <c r="G78" s="626" t="s">
        <v>820</v>
      </c>
      <c r="H78" s="627"/>
      <c r="I78" s="626" t="s">
        <v>821</v>
      </c>
      <c r="J78" s="627"/>
    </row>
    <row r="79" spans="1:11" ht="12" customHeight="1" x14ac:dyDescent="0.2">
      <c r="A79" s="184" t="s">
        <v>4006</v>
      </c>
      <c r="B79" s="200">
        <v>276</v>
      </c>
      <c r="C79" s="200">
        <v>118</v>
      </c>
      <c r="D79" s="200">
        <v>158</v>
      </c>
      <c r="E79" s="749">
        <v>379617225</v>
      </c>
      <c r="F79" s="750"/>
      <c r="G79" s="749">
        <v>181641567</v>
      </c>
      <c r="H79" s="750"/>
      <c r="I79" s="749">
        <v>197973658</v>
      </c>
      <c r="J79" s="750"/>
    </row>
    <row r="80" spans="1:11" ht="12" customHeight="1" x14ac:dyDescent="0.2">
      <c r="A80" s="184">
        <v>2</v>
      </c>
      <c r="B80" s="150">
        <v>342</v>
      </c>
      <c r="C80" s="150">
        <v>146</v>
      </c>
      <c r="D80" s="200">
        <v>196</v>
      </c>
      <c r="E80" s="749">
        <v>488732841</v>
      </c>
      <c r="F80" s="750"/>
      <c r="G80" s="749">
        <v>234436891</v>
      </c>
      <c r="H80" s="750"/>
      <c r="I80" s="749">
        <v>254295950</v>
      </c>
      <c r="J80" s="750"/>
    </row>
    <row r="81" spans="1:10" ht="12" customHeight="1" x14ac:dyDescent="0.2">
      <c r="A81" s="184">
        <v>3</v>
      </c>
      <c r="B81" s="150">
        <v>351</v>
      </c>
      <c r="C81" s="150">
        <v>147</v>
      </c>
      <c r="D81" s="200">
        <v>204</v>
      </c>
      <c r="E81" s="749">
        <v>514485356</v>
      </c>
      <c r="F81" s="750"/>
      <c r="G81" s="749">
        <v>244973884</v>
      </c>
      <c r="H81" s="750"/>
      <c r="I81" s="749">
        <v>269511472</v>
      </c>
      <c r="J81" s="750"/>
    </row>
    <row r="82" spans="1:10" ht="12" customHeight="1" x14ac:dyDescent="0.2">
      <c r="A82" s="184">
        <v>4</v>
      </c>
      <c r="B82" s="150">
        <v>271</v>
      </c>
      <c r="C82" s="200" t="s">
        <v>1080</v>
      </c>
      <c r="D82" s="200" t="s">
        <v>1080</v>
      </c>
      <c r="E82" s="749">
        <v>378078047</v>
      </c>
      <c r="F82" s="750"/>
      <c r="G82" s="749" t="s">
        <v>1080</v>
      </c>
      <c r="H82" s="750"/>
      <c r="I82" s="749" t="s">
        <v>1080</v>
      </c>
      <c r="J82" s="750"/>
    </row>
    <row r="83" spans="1:10" ht="12" customHeight="1" x14ac:dyDescent="0.2">
      <c r="A83" s="184">
        <v>5</v>
      </c>
      <c r="B83" s="150">
        <v>258</v>
      </c>
      <c r="C83" s="150" t="s">
        <v>1080</v>
      </c>
      <c r="D83" s="200" t="s">
        <v>1080</v>
      </c>
      <c r="E83" s="749">
        <v>365774395</v>
      </c>
      <c r="F83" s="750"/>
      <c r="G83" s="749" t="s">
        <v>1080</v>
      </c>
      <c r="H83" s="750"/>
      <c r="I83" s="749" t="s">
        <v>1080</v>
      </c>
      <c r="J83" s="750"/>
    </row>
    <row r="84" spans="1:10" ht="14.15" customHeight="1" x14ac:dyDescent="0.2">
      <c r="A84" s="6" t="s">
        <v>1717</v>
      </c>
    </row>
    <row r="85" spans="1:10" ht="12" customHeight="1" x14ac:dyDescent="0.2">
      <c r="A85" s="704" t="s">
        <v>657</v>
      </c>
      <c r="B85" s="640" t="s">
        <v>876</v>
      </c>
      <c r="C85" s="640"/>
      <c r="D85" s="640"/>
      <c r="E85" s="640" t="s">
        <v>875</v>
      </c>
      <c r="F85" s="640"/>
      <c r="G85" s="640"/>
      <c r="H85" s="640"/>
      <c r="I85" s="640"/>
      <c r="J85" s="640"/>
    </row>
    <row r="86" spans="1:10" ht="12" customHeight="1" x14ac:dyDescent="0.2">
      <c r="A86" s="706"/>
      <c r="B86" s="184" t="s">
        <v>1850</v>
      </c>
      <c r="C86" s="184" t="s">
        <v>820</v>
      </c>
      <c r="D86" s="184" t="s">
        <v>821</v>
      </c>
      <c r="E86" s="640" t="s">
        <v>1850</v>
      </c>
      <c r="F86" s="640"/>
      <c r="G86" s="640" t="s">
        <v>820</v>
      </c>
      <c r="H86" s="640"/>
      <c r="I86" s="640" t="s">
        <v>821</v>
      </c>
      <c r="J86" s="640"/>
    </row>
    <row r="87" spans="1:10" ht="12" customHeight="1" x14ac:dyDescent="0.2">
      <c r="A87" s="184" t="s">
        <v>4006</v>
      </c>
      <c r="B87" s="200">
        <v>202</v>
      </c>
      <c r="C87" s="200">
        <v>130</v>
      </c>
      <c r="D87" s="200">
        <v>72</v>
      </c>
      <c r="E87" s="749">
        <v>42608051</v>
      </c>
      <c r="F87" s="750"/>
      <c r="G87" s="749">
        <v>28816315</v>
      </c>
      <c r="H87" s="750"/>
      <c r="I87" s="749">
        <v>13791736</v>
      </c>
      <c r="J87" s="750"/>
    </row>
    <row r="88" spans="1:10" ht="12" customHeight="1" x14ac:dyDescent="0.2">
      <c r="A88" s="184">
        <v>2</v>
      </c>
      <c r="B88" s="150">
        <v>301</v>
      </c>
      <c r="C88" s="150">
        <v>180</v>
      </c>
      <c r="D88" s="200">
        <v>121</v>
      </c>
      <c r="E88" s="749">
        <v>62144772</v>
      </c>
      <c r="F88" s="750"/>
      <c r="G88" s="749">
        <v>40803108</v>
      </c>
      <c r="H88" s="750"/>
      <c r="I88" s="749">
        <v>21341664</v>
      </c>
      <c r="J88" s="750"/>
    </row>
    <row r="89" spans="1:10" ht="12" customHeight="1" x14ac:dyDescent="0.2">
      <c r="A89" s="184">
        <v>3</v>
      </c>
      <c r="B89" s="150">
        <v>282</v>
      </c>
      <c r="C89" s="150">
        <v>165</v>
      </c>
      <c r="D89" s="200">
        <v>117</v>
      </c>
      <c r="E89" s="749">
        <v>59818793</v>
      </c>
      <c r="F89" s="750"/>
      <c r="G89" s="749">
        <v>37809460</v>
      </c>
      <c r="H89" s="750"/>
      <c r="I89" s="749">
        <v>22009333</v>
      </c>
      <c r="J89" s="750"/>
    </row>
    <row r="90" spans="1:10" ht="12" customHeight="1" x14ac:dyDescent="0.2">
      <c r="A90" s="184">
        <v>4</v>
      </c>
      <c r="B90" s="150">
        <v>289</v>
      </c>
      <c r="C90" s="200" t="s">
        <v>1080</v>
      </c>
      <c r="D90" s="200" t="s">
        <v>1080</v>
      </c>
      <c r="E90" s="749">
        <v>61520250</v>
      </c>
      <c r="F90" s="750"/>
      <c r="G90" s="749" t="s">
        <v>1080</v>
      </c>
      <c r="H90" s="750"/>
      <c r="I90" s="749" t="s">
        <v>1080</v>
      </c>
      <c r="J90" s="750"/>
    </row>
    <row r="91" spans="1:10" ht="12" customHeight="1" x14ac:dyDescent="0.2">
      <c r="A91" s="184">
        <v>5</v>
      </c>
      <c r="B91" s="150">
        <v>308</v>
      </c>
      <c r="C91" s="150"/>
      <c r="D91" s="200"/>
      <c r="E91" s="749">
        <v>63668208</v>
      </c>
      <c r="F91" s="750"/>
      <c r="G91" s="488"/>
      <c r="H91" s="498" t="s">
        <v>1080</v>
      </c>
      <c r="I91" s="523"/>
      <c r="J91" s="498" t="s">
        <v>1080</v>
      </c>
    </row>
    <row r="92" spans="1:10" ht="14.15" customHeight="1" x14ac:dyDescent="0.2">
      <c r="A92" s="864" t="s">
        <v>1718</v>
      </c>
      <c r="B92" s="864"/>
      <c r="C92" s="864"/>
      <c r="D92" s="8"/>
      <c r="E92" s="11"/>
      <c r="F92" s="11"/>
      <c r="G92" s="11"/>
      <c r="H92" s="11"/>
      <c r="I92" s="11"/>
      <c r="J92" s="11"/>
    </row>
    <row r="93" spans="1:10" ht="12" customHeight="1" x14ac:dyDescent="0.2">
      <c r="A93" s="640" t="s">
        <v>1831</v>
      </c>
      <c r="B93" s="640" t="s">
        <v>2862</v>
      </c>
      <c r="C93" s="640"/>
      <c r="D93" s="640"/>
      <c r="E93" s="866" t="s">
        <v>2863</v>
      </c>
      <c r="F93" s="866"/>
      <c r="G93" s="866"/>
      <c r="H93" s="866"/>
      <c r="I93" s="866"/>
      <c r="J93" s="866"/>
    </row>
    <row r="94" spans="1:10" ht="12" customHeight="1" x14ac:dyDescent="0.2">
      <c r="A94" s="640"/>
      <c r="B94" s="184" t="s">
        <v>1850</v>
      </c>
      <c r="C94" s="184" t="s">
        <v>820</v>
      </c>
      <c r="D94" s="184" t="s">
        <v>821</v>
      </c>
      <c r="E94" s="640" t="s">
        <v>1850</v>
      </c>
      <c r="F94" s="640"/>
      <c r="G94" s="640" t="s">
        <v>820</v>
      </c>
      <c r="H94" s="640"/>
      <c r="I94" s="640" t="s">
        <v>821</v>
      </c>
      <c r="J94" s="640"/>
    </row>
    <row r="95" spans="1:10" ht="12" customHeight="1" x14ac:dyDescent="0.2">
      <c r="A95" s="184" t="s">
        <v>4006</v>
      </c>
      <c r="B95" s="200">
        <v>34</v>
      </c>
      <c r="C95" s="200">
        <v>24</v>
      </c>
      <c r="D95" s="200">
        <v>10</v>
      </c>
      <c r="E95" s="749">
        <v>7023979</v>
      </c>
      <c r="F95" s="750"/>
      <c r="G95" s="749">
        <v>5227218</v>
      </c>
      <c r="H95" s="750"/>
      <c r="I95" s="749">
        <v>1796761</v>
      </c>
      <c r="J95" s="750"/>
    </row>
    <row r="96" spans="1:10" ht="12" customHeight="1" x14ac:dyDescent="0.2">
      <c r="A96" s="184">
        <v>2</v>
      </c>
      <c r="B96" s="150">
        <v>30</v>
      </c>
      <c r="C96" s="150">
        <v>20</v>
      </c>
      <c r="D96" s="200">
        <v>10</v>
      </c>
      <c r="E96" s="749">
        <v>6092317</v>
      </c>
      <c r="F96" s="750"/>
      <c r="G96" s="749">
        <v>4271222</v>
      </c>
      <c r="H96" s="750"/>
      <c r="I96" s="749">
        <v>1821095</v>
      </c>
      <c r="J96" s="750"/>
    </row>
    <row r="97" spans="1:13" ht="12" customHeight="1" x14ac:dyDescent="0.2">
      <c r="A97" s="184">
        <v>3</v>
      </c>
      <c r="B97" s="150">
        <v>29</v>
      </c>
      <c r="C97" s="150">
        <v>18</v>
      </c>
      <c r="D97" s="200">
        <v>11</v>
      </c>
      <c r="E97" s="749">
        <v>5807881</v>
      </c>
      <c r="F97" s="750"/>
      <c r="G97" s="749">
        <v>3803561</v>
      </c>
      <c r="H97" s="750"/>
      <c r="I97" s="749">
        <v>2004320</v>
      </c>
      <c r="J97" s="750"/>
    </row>
    <row r="98" spans="1:13" ht="12" customHeight="1" x14ac:dyDescent="0.2">
      <c r="A98" s="184">
        <v>4</v>
      </c>
      <c r="B98" s="150">
        <v>31</v>
      </c>
      <c r="C98" s="200" t="s">
        <v>1080</v>
      </c>
      <c r="D98" s="200" t="s">
        <v>1080</v>
      </c>
      <c r="E98" s="749">
        <v>6360800</v>
      </c>
      <c r="F98" s="750"/>
      <c r="G98" s="749" t="s">
        <v>1080</v>
      </c>
      <c r="H98" s="750"/>
      <c r="I98" s="749" t="s">
        <v>1080</v>
      </c>
      <c r="J98" s="750"/>
    </row>
    <row r="99" spans="1:13" ht="12" customHeight="1" x14ac:dyDescent="0.2">
      <c r="A99" s="184">
        <v>5</v>
      </c>
      <c r="B99" s="150">
        <v>30</v>
      </c>
      <c r="C99" s="150" t="s">
        <v>1080</v>
      </c>
      <c r="D99" s="200" t="s">
        <v>1080</v>
      </c>
      <c r="E99" s="749">
        <v>6124320</v>
      </c>
      <c r="F99" s="750"/>
      <c r="G99" s="488"/>
      <c r="H99" s="498" t="s">
        <v>1080</v>
      </c>
      <c r="I99" s="488"/>
      <c r="J99" s="498" t="s">
        <v>1080</v>
      </c>
    </row>
    <row r="100" spans="1:13" ht="12" customHeight="1" x14ac:dyDescent="0.2">
      <c r="A100" s="7" t="s">
        <v>4357</v>
      </c>
      <c r="B100" s="11"/>
      <c r="C100" s="11"/>
      <c r="D100" s="8"/>
      <c r="E100" s="11"/>
      <c r="F100" s="11"/>
      <c r="G100" s="11"/>
      <c r="H100" s="11"/>
      <c r="I100" s="11"/>
      <c r="J100" s="11"/>
    </row>
    <row r="101" spans="1:13" ht="12" customHeight="1" x14ac:dyDescent="0.2">
      <c r="A101" s="7" t="s">
        <v>4358</v>
      </c>
      <c r="L101" s="2" t="s">
        <v>296</v>
      </c>
    </row>
    <row r="102" spans="1:13" ht="8.25" customHeight="1" x14ac:dyDescent="0.2">
      <c r="A102" s="4"/>
    </row>
    <row r="103" spans="1:13" ht="14.15" customHeight="1" x14ac:dyDescent="0.2">
      <c r="A103" s="6" t="s">
        <v>297</v>
      </c>
      <c r="M103" s="2" t="s">
        <v>298</v>
      </c>
    </row>
    <row r="104" spans="1:13" ht="12" customHeight="1" x14ac:dyDescent="0.2">
      <c r="A104" s="704" t="s">
        <v>1831</v>
      </c>
      <c r="B104" s="704" t="s">
        <v>1443</v>
      </c>
      <c r="C104" s="704"/>
      <c r="D104" s="711" t="s">
        <v>1690</v>
      </c>
      <c r="E104" s="711"/>
      <c r="F104" s="711" t="s">
        <v>2865</v>
      </c>
      <c r="G104" s="711"/>
      <c r="H104" s="711" t="s">
        <v>877</v>
      </c>
      <c r="I104" s="711"/>
      <c r="J104" s="711" t="s">
        <v>878</v>
      </c>
      <c r="K104" s="711"/>
      <c r="L104" s="711" t="s">
        <v>879</v>
      </c>
      <c r="M104" s="711"/>
    </row>
    <row r="105" spans="1:13" ht="12" customHeight="1" x14ac:dyDescent="0.2">
      <c r="A105" s="705"/>
      <c r="B105" s="706"/>
      <c r="C105" s="706"/>
      <c r="D105" s="712" t="s">
        <v>1357</v>
      </c>
      <c r="E105" s="712"/>
      <c r="F105" s="712" t="s">
        <v>2864</v>
      </c>
      <c r="G105" s="712"/>
      <c r="H105" s="712" t="s">
        <v>880</v>
      </c>
      <c r="I105" s="712"/>
      <c r="J105" s="712" t="s">
        <v>880</v>
      </c>
      <c r="K105" s="712"/>
      <c r="L105" s="712" t="s">
        <v>881</v>
      </c>
      <c r="M105" s="712"/>
    </row>
    <row r="106" spans="1:13" ht="20.5" customHeight="1" x14ac:dyDescent="0.2">
      <c r="A106" s="705"/>
      <c r="B106" s="389" t="s">
        <v>1358</v>
      </c>
      <c r="C106" s="421" t="s">
        <v>1715</v>
      </c>
      <c r="D106" s="389" t="s">
        <v>1358</v>
      </c>
      <c r="E106" s="99" t="s">
        <v>882</v>
      </c>
      <c r="F106" s="389" t="s">
        <v>1358</v>
      </c>
      <c r="G106" s="99" t="s">
        <v>882</v>
      </c>
      <c r="H106" s="389" t="s">
        <v>1358</v>
      </c>
      <c r="I106" s="99" t="s">
        <v>882</v>
      </c>
      <c r="J106" s="389" t="s">
        <v>1358</v>
      </c>
      <c r="K106" s="99" t="s">
        <v>882</v>
      </c>
      <c r="L106" s="389" t="s">
        <v>1358</v>
      </c>
      <c r="M106" s="99" t="s">
        <v>882</v>
      </c>
    </row>
    <row r="107" spans="1:13" ht="12" customHeight="1" x14ac:dyDescent="0.2">
      <c r="A107" s="192" t="s">
        <v>4006</v>
      </c>
      <c r="B107" s="200">
        <v>37</v>
      </c>
      <c r="C107" s="150">
        <v>6340</v>
      </c>
      <c r="D107" s="200">
        <v>29</v>
      </c>
      <c r="E107" s="150">
        <v>3877</v>
      </c>
      <c r="F107" s="66">
        <v>2</v>
      </c>
      <c r="G107" s="66" t="s">
        <v>4005</v>
      </c>
      <c r="H107" s="200" t="s">
        <v>1892</v>
      </c>
      <c r="I107" s="200" t="s">
        <v>1892</v>
      </c>
      <c r="J107" s="200">
        <v>5</v>
      </c>
      <c r="K107" s="150">
        <v>1656</v>
      </c>
      <c r="L107" s="200">
        <v>1</v>
      </c>
      <c r="M107" s="200" t="s">
        <v>1080</v>
      </c>
    </row>
    <row r="108" spans="1:13" ht="12" customHeight="1" x14ac:dyDescent="0.2">
      <c r="A108" s="184">
        <v>2</v>
      </c>
      <c r="B108" s="150">
        <v>37</v>
      </c>
      <c r="C108" s="150">
        <v>6245</v>
      </c>
      <c r="D108" s="200">
        <v>29</v>
      </c>
      <c r="E108" s="150">
        <v>3829</v>
      </c>
      <c r="F108" s="66">
        <v>2</v>
      </c>
      <c r="G108" s="66" t="s">
        <v>1080</v>
      </c>
      <c r="H108" s="200" t="s">
        <v>1892</v>
      </c>
      <c r="I108" s="200" t="s">
        <v>1892</v>
      </c>
      <c r="J108" s="200">
        <v>5</v>
      </c>
      <c r="K108" s="150">
        <v>1579</v>
      </c>
      <c r="L108" s="200">
        <v>1</v>
      </c>
      <c r="M108" s="200" t="s">
        <v>1080</v>
      </c>
    </row>
    <row r="109" spans="1:13" ht="12" customHeight="1" x14ac:dyDescent="0.2">
      <c r="A109" s="184">
        <v>3</v>
      </c>
      <c r="B109" s="150">
        <v>36</v>
      </c>
      <c r="C109" s="150">
        <v>6153</v>
      </c>
      <c r="D109" s="200">
        <v>28</v>
      </c>
      <c r="E109" s="150">
        <v>3745</v>
      </c>
      <c r="F109" s="66">
        <v>2</v>
      </c>
      <c r="G109" s="66" t="s">
        <v>1080</v>
      </c>
      <c r="H109" s="200" t="s">
        <v>1892</v>
      </c>
      <c r="I109" s="200" t="s">
        <v>1892</v>
      </c>
      <c r="J109" s="200">
        <v>5</v>
      </c>
      <c r="K109" s="150">
        <v>1588</v>
      </c>
      <c r="L109" s="200">
        <v>1</v>
      </c>
      <c r="M109" s="200" t="s">
        <v>1080</v>
      </c>
    </row>
    <row r="110" spans="1:13" ht="12" customHeight="1" x14ac:dyDescent="0.2">
      <c r="A110" s="184">
        <v>4</v>
      </c>
      <c r="B110" s="150">
        <v>33</v>
      </c>
      <c r="C110" s="150">
        <v>5819</v>
      </c>
      <c r="D110" s="200">
        <v>25</v>
      </c>
      <c r="E110" s="150">
        <v>3534</v>
      </c>
      <c r="F110" s="66">
        <v>2</v>
      </c>
      <c r="G110" s="66" t="s">
        <v>1080</v>
      </c>
      <c r="H110" s="200" t="s">
        <v>1892</v>
      </c>
      <c r="I110" s="200" t="s">
        <v>1892</v>
      </c>
      <c r="J110" s="200">
        <v>5</v>
      </c>
      <c r="K110" s="150">
        <v>1544</v>
      </c>
      <c r="L110" s="200">
        <v>1</v>
      </c>
      <c r="M110" s="200" t="s">
        <v>1080</v>
      </c>
    </row>
    <row r="111" spans="1:13" ht="12" customHeight="1" x14ac:dyDescent="0.2">
      <c r="A111" s="184">
        <v>5</v>
      </c>
      <c r="B111" s="150">
        <v>31</v>
      </c>
      <c r="C111" s="150">
        <v>5972</v>
      </c>
      <c r="D111" s="200">
        <v>23</v>
      </c>
      <c r="E111" s="150">
        <v>3681</v>
      </c>
      <c r="F111" s="66">
        <v>2</v>
      </c>
      <c r="G111" s="66" t="s">
        <v>4005</v>
      </c>
      <c r="H111" s="200" t="s">
        <v>4466</v>
      </c>
      <c r="I111" s="200" t="s">
        <v>4466</v>
      </c>
      <c r="J111" s="200">
        <v>5</v>
      </c>
      <c r="K111" s="150">
        <v>1511</v>
      </c>
      <c r="L111" s="200">
        <v>1</v>
      </c>
      <c r="M111" s="200" t="s">
        <v>4005</v>
      </c>
    </row>
    <row r="112" spans="1:13" ht="14.5" customHeight="1" x14ac:dyDescent="0.2">
      <c r="A112" s="7"/>
      <c r="M112" s="2" t="s">
        <v>2662</v>
      </c>
    </row>
    <row r="113" spans="1:13" ht="12.65" customHeight="1" x14ac:dyDescent="0.2">
      <c r="A113" s="4"/>
    </row>
    <row r="114" spans="1:13" ht="12.65" customHeight="1" x14ac:dyDescent="0.2">
      <c r="A114" s="6" t="s">
        <v>4775</v>
      </c>
      <c r="M114" s="2" t="s">
        <v>295</v>
      </c>
    </row>
    <row r="115" spans="1:13" ht="12.65" customHeight="1" x14ac:dyDescent="0.2">
      <c r="A115" s="861" t="s">
        <v>1831</v>
      </c>
      <c r="B115" s="635" t="s">
        <v>2237</v>
      </c>
      <c r="C115" s="637"/>
      <c r="D115" s="635" t="s">
        <v>2185</v>
      </c>
      <c r="E115" s="637"/>
      <c r="F115" s="635" t="s">
        <v>606</v>
      </c>
      <c r="G115" s="637"/>
      <c r="H115" s="635" t="s">
        <v>4435</v>
      </c>
      <c r="I115" s="637"/>
      <c r="J115" s="635" t="s">
        <v>1739</v>
      </c>
      <c r="K115" s="637"/>
      <c r="L115" s="635" t="s">
        <v>1713</v>
      </c>
      <c r="M115" s="637"/>
    </row>
    <row r="116" spans="1:13" ht="12.65" customHeight="1" x14ac:dyDescent="0.2">
      <c r="A116" s="862"/>
      <c r="B116" s="5" t="s">
        <v>1714</v>
      </c>
      <c r="C116" s="363" t="s">
        <v>1715</v>
      </c>
      <c r="D116" s="5" t="s">
        <v>1714</v>
      </c>
      <c r="E116" s="363" t="s">
        <v>1715</v>
      </c>
      <c r="F116" s="5" t="s">
        <v>1714</v>
      </c>
      <c r="G116" s="363" t="s">
        <v>1715</v>
      </c>
      <c r="H116" s="5" t="s">
        <v>1714</v>
      </c>
      <c r="I116" s="363" t="s">
        <v>1715</v>
      </c>
      <c r="J116" s="5" t="s">
        <v>1714</v>
      </c>
      <c r="K116" s="363" t="s">
        <v>1715</v>
      </c>
      <c r="L116" s="5" t="s">
        <v>1714</v>
      </c>
      <c r="M116" s="363" t="s">
        <v>1715</v>
      </c>
    </row>
    <row r="117" spans="1:13" ht="12.65" customHeight="1" x14ac:dyDescent="0.2">
      <c r="A117" s="184" t="s">
        <v>4006</v>
      </c>
      <c r="B117" s="200">
        <v>15</v>
      </c>
      <c r="C117" s="200">
        <v>200</v>
      </c>
      <c r="D117" s="200">
        <v>6</v>
      </c>
      <c r="E117" s="200">
        <v>314</v>
      </c>
      <c r="F117" s="200">
        <v>10</v>
      </c>
      <c r="G117" s="150">
        <v>1902</v>
      </c>
      <c r="H117" s="200">
        <v>2</v>
      </c>
      <c r="I117" s="150" t="s">
        <v>1080</v>
      </c>
      <c r="J117" s="200">
        <v>3</v>
      </c>
      <c r="K117" s="150">
        <v>1974</v>
      </c>
      <c r="L117" s="200">
        <v>1</v>
      </c>
      <c r="M117" s="150" t="s">
        <v>1080</v>
      </c>
    </row>
    <row r="118" spans="1:13" ht="12.65" customHeight="1" x14ac:dyDescent="0.2">
      <c r="A118" s="184">
        <v>2</v>
      </c>
      <c r="B118" s="150">
        <v>15</v>
      </c>
      <c r="C118" s="150">
        <v>201</v>
      </c>
      <c r="D118" s="200">
        <v>6</v>
      </c>
      <c r="E118" s="150">
        <v>299</v>
      </c>
      <c r="F118" s="66">
        <v>10</v>
      </c>
      <c r="G118" s="146">
        <v>1881</v>
      </c>
      <c r="H118" s="200">
        <v>3</v>
      </c>
      <c r="I118" s="135">
        <v>1296</v>
      </c>
      <c r="J118" s="200">
        <v>2</v>
      </c>
      <c r="K118" s="150" t="s">
        <v>4005</v>
      </c>
      <c r="L118" s="200">
        <v>1</v>
      </c>
      <c r="M118" s="150" t="s">
        <v>4005</v>
      </c>
    </row>
    <row r="119" spans="1:13" ht="12.65" customHeight="1" x14ac:dyDescent="0.2">
      <c r="A119" s="184">
        <v>3</v>
      </c>
      <c r="B119" s="150">
        <v>14</v>
      </c>
      <c r="C119" s="150">
        <v>161</v>
      </c>
      <c r="D119" s="200">
        <v>6</v>
      </c>
      <c r="E119" s="150">
        <v>282</v>
      </c>
      <c r="F119" s="66">
        <v>10</v>
      </c>
      <c r="G119" s="146">
        <v>1862</v>
      </c>
      <c r="H119" s="200">
        <v>3</v>
      </c>
      <c r="I119" s="135">
        <v>1290</v>
      </c>
      <c r="J119" s="200">
        <v>2</v>
      </c>
      <c r="K119" s="150" t="s">
        <v>1080</v>
      </c>
      <c r="L119" s="200">
        <v>1</v>
      </c>
      <c r="M119" s="150" t="s">
        <v>1080</v>
      </c>
    </row>
    <row r="120" spans="1:13" ht="12" customHeight="1" x14ac:dyDescent="0.2">
      <c r="A120" s="184">
        <v>4</v>
      </c>
      <c r="B120" s="150">
        <v>14</v>
      </c>
      <c r="C120" s="150">
        <v>202</v>
      </c>
      <c r="D120" s="200">
        <v>4</v>
      </c>
      <c r="E120" s="150">
        <v>204</v>
      </c>
      <c r="F120" s="66">
        <v>9</v>
      </c>
      <c r="G120" s="146">
        <v>1695</v>
      </c>
      <c r="H120" s="200">
        <v>3</v>
      </c>
      <c r="I120" s="135">
        <v>1258</v>
      </c>
      <c r="J120" s="200">
        <v>2</v>
      </c>
      <c r="K120" s="150" t="s">
        <v>1080</v>
      </c>
      <c r="L120" s="200">
        <v>1</v>
      </c>
      <c r="M120" s="150" t="s">
        <v>1080</v>
      </c>
    </row>
    <row r="121" spans="1:13" ht="12" customHeight="1" x14ac:dyDescent="0.2">
      <c r="A121" s="184">
        <v>5</v>
      </c>
      <c r="B121" s="150">
        <v>12</v>
      </c>
      <c r="C121" s="150">
        <v>194</v>
      </c>
      <c r="D121" s="200">
        <v>2</v>
      </c>
      <c r="E121" s="150" t="s">
        <v>1080</v>
      </c>
      <c r="F121" s="66">
        <v>11</v>
      </c>
      <c r="G121" s="146">
        <v>1938</v>
      </c>
      <c r="H121" s="200">
        <v>3</v>
      </c>
      <c r="I121" s="135">
        <v>1243</v>
      </c>
      <c r="J121" s="200">
        <v>2</v>
      </c>
      <c r="K121" s="150" t="s">
        <v>1080</v>
      </c>
      <c r="L121" s="200">
        <v>1</v>
      </c>
      <c r="M121" s="150" t="s">
        <v>1080</v>
      </c>
    </row>
    <row r="122" spans="1:13" x14ac:dyDescent="0.2">
      <c r="A122" s="4"/>
      <c r="M122" s="2" t="s">
        <v>2662</v>
      </c>
    </row>
    <row r="123" spans="1:13" x14ac:dyDescent="0.2">
      <c r="A123" s="16"/>
    </row>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sheetData>
  <mergeCells count="155">
    <mergeCell ref="E91:F91"/>
    <mergeCell ref="E99:F99"/>
    <mergeCell ref="B14:D14"/>
    <mergeCell ref="A35:A38"/>
    <mergeCell ref="B35:C36"/>
    <mergeCell ref="D35:E36"/>
    <mergeCell ref="F35:G35"/>
    <mergeCell ref="F36:G36"/>
    <mergeCell ref="J25:K26"/>
    <mergeCell ref="I27:I28"/>
    <mergeCell ref="B17:D17"/>
    <mergeCell ref="G90:H90"/>
    <mergeCell ref="I90:J90"/>
    <mergeCell ref="E98:F98"/>
    <mergeCell ref="G98:H98"/>
    <mergeCell ref="I98:J98"/>
    <mergeCell ref="I94:J94"/>
    <mergeCell ref="G94:H94"/>
    <mergeCell ref="E87:F87"/>
    <mergeCell ref="E94:F94"/>
    <mergeCell ref="F57:G57"/>
    <mergeCell ref="F46:G47"/>
    <mergeCell ref="A93:A94"/>
    <mergeCell ref="B93:D93"/>
    <mergeCell ref="E93:J93"/>
    <mergeCell ref="L46:M46"/>
    <mergeCell ref="L47:M47"/>
    <mergeCell ref="K48:K49"/>
    <mergeCell ref="M48:M49"/>
    <mergeCell ref="A85:A86"/>
    <mergeCell ref="B85:D85"/>
    <mergeCell ref="A77:A78"/>
    <mergeCell ref="B77:D77"/>
    <mergeCell ref="I58:I59"/>
    <mergeCell ref="G78:H78"/>
    <mergeCell ref="I78:J78"/>
    <mergeCell ref="E77:J77"/>
    <mergeCell ref="E78:F78"/>
    <mergeCell ref="C58:C59"/>
    <mergeCell ref="E58:E59"/>
    <mergeCell ref="E82:F82"/>
    <mergeCell ref="I82:J82"/>
    <mergeCell ref="E90:F90"/>
    <mergeCell ref="E83:F83"/>
    <mergeCell ref="G83:H83"/>
    <mergeCell ref="I48:I49"/>
    <mergeCell ref="G87:H87"/>
    <mergeCell ref="I87:J87"/>
    <mergeCell ref="A4:A5"/>
    <mergeCell ref="E4:G4"/>
    <mergeCell ref="A12:A13"/>
    <mergeCell ref="E12:G12"/>
    <mergeCell ref="J35:K36"/>
    <mergeCell ref="I37:I38"/>
    <mergeCell ref="K37:K38"/>
    <mergeCell ref="H35:I36"/>
    <mergeCell ref="E27:E28"/>
    <mergeCell ref="G27:G28"/>
    <mergeCell ref="H4:J4"/>
    <mergeCell ref="B4:D5"/>
    <mergeCell ref="B6:D6"/>
    <mergeCell ref="K4:M4"/>
    <mergeCell ref="K12:M12"/>
    <mergeCell ref="H25:I26"/>
    <mergeCell ref="L25:M25"/>
    <mergeCell ref="L26:M26"/>
    <mergeCell ref="B7:D7"/>
    <mergeCell ref="H12:J12"/>
    <mergeCell ref="F25:G26"/>
    <mergeCell ref="B9:D9"/>
    <mergeCell ref="B10:D10"/>
    <mergeCell ref="B18:D18"/>
    <mergeCell ref="M27:M28"/>
    <mergeCell ref="B12:D13"/>
    <mergeCell ref="L115:M115"/>
    <mergeCell ref="L105:M105"/>
    <mergeCell ref="H115:I115"/>
    <mergeCell ref="J115:K115"/>
    <mergeCell ref="J104:K104"/>
    <mergeCell ref="H104:I104"/>
    <mergeCell ref="G58:G59"/>
    <mergeCell ref="E85:J85"/>
    <mergeCell ref="G86:H86"/>
    <mergeCell ref="I86:J86"/>
    <mergeCell ref="E69:G69"/>
    <mergeCell ref="F104:G104"/>
    <mergeCell ref="F105:G105"/>
    <mergeCell ref="L104:M104"/>
    <mergeCell ref="G79:H79"/>
    <mergeCell ref="E86:F86"/>
    <mergeCell ref="I79:J79"/>
    <mergeCell ref="E79:F79"/>
    <mergeCell ref="A92:C92"/>
    <mergeCell ref="G82:H82"/>
    <mergeCell ref="D56:E57"/>
    <mergeCell ref="A45:B45"/>
    <mergeCell ref="J46:K47"/>
    <mergeCell ref="B25:C26"/>
    <mergeCell ref="D25:E26"/>
    <mergeCell ref="G48:G49"/>
    <mergeCell ref="B56:C57"/>
    <mergeCell ref="A115:A116"/>
    <mergeCell ref="B115:C115"/>
    <mergeCell ref="D115:E115"/>
    <mergeCell ref="E95:F95"/>
    <mergeCell ref="F115:G115"/>
    <mergeCell ref="A104:A106"/>
    <mergeCell ref="G95:H95"/>
    <mergeCell ref="H105:I105"/>
    <mergeCell ref="B104:C105"/>
    <mergeCell ref="D104:E104"/>
    <mergeCell ref="I95:J95"/>
    <mergeCell ref="J105:K105"/>
    <mergeCell ref="D105:E105"/>
    <mergeCell ref="E97:F97"/>
    <mergeCell ref="G97:H97"/>
    <mergeCell ref="I97:J97"/>
    <mergeCell ref="E96:F96"/>
    <mergeCell ref="G96:H96"/>
    <mergeCell ref="I96:J96"/>
    <mergeCell ref="A69:A70"/>
    <mergeCell ref="C27:C28"/>
    <mergeCell ref="A46:A49"/>
    <mergeCell ref="D46:E47"/>
    <mergeCell ref="C48:C49"/>
    <mergeCell ref="A56:A59"/>
    <mergeCell ref="E48:E49"/>
    <mergeCell ref="A25:A28"/>
    <mergeCell ref="C37:C38"/>
    <mergeCell ref="E37:E38"/>
    <mergeCell ref="B46:C47"/>
    <mergeCell ref="I83:J83"/>
    <mergeCell ref="B8:D8"/>
    <mergeCell ref="B16:D16"/>
    <mergeCell ref="E81:F81"/>
    <mergeCell ref="G81:H81"/>
    <mergeCell ref="I81:J81"/>
    <mergeCell ref="E89:F89"/>
    <mergeCell ref="G89:H89"/>
    <mergeCell ref="I89:J89"/>
    <mergeCell ref="B15:D15"/>
    <mergeCell ref="E80:F80"/>
    <mergeCell ref="G80:H80"/>
    <mergeCell ref="I80:J80"/>
    <mergeCell ref="E88:F88"/>
    <mergeCell ref="G88:H88"/>
    <mergeCell ref="I88:J88"/>
    <mergeCell ref="J56:K57"/>
    <mergeCell ref="K58:K59"/>
    <mergeCell ref="B69:D69"/>
    <mergeCell ref="K27:K28"/>
    <mergeCell ref="H56:I57"/>
    <mergeCell ref="H46:I47"/>
    <mergeCell ref="F56:G56"/>
    <mergeCell ref="G37:G38"/>
  </mergeCells>
  <phoneticPr fontId="2"/>
  <pageMargins left="0.78740157480314965" right="0.78740157480314965" top="0.98425196850393704" bottom="0.98425196850393704" header="0.51181102362204722" footer="0.51181102362204722"/>
  <pageSetup paperSize="9" scale="93" orientation="portrait" r:id="rId1"/>
  <headerFooter alignWithMargins="0"/>
  <rowBreaks count="1" manualBreakCount="1">
    <brk id="6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tabColor theme="5" tint="0.39997558519241921"/>
  </sheetPr>
  <dimension ref="A1:L62"/>
  <sheetViews>
    <sheetView view="pageBreakPreview" topLeftCell="A25" zoomScaleNormal="100" zoomScaleSheetLayoutView="100" workbookViewId="0">
      <selection activeCell="F54" sqref="F54"/>
    </sheetView>
  </sheetViews>
  <sheetFormatPr defaultColWidth="9" defaultRowHeight="13" x14ac:dyDescent="0.2"/>
  <cols>
    <col min="1" max="1" width="4.453125" style="24" customWidth="1"/>
    <col min="2" max="2" width="8.90625" style="24" customWidth="1"/>
    <col min="3" max="3" width="8.26953125" style="24" customWidth="1"/>
    <col min="4" max="4" width="8.6328125" style="24" customWidth="1"/>
    <col min="5" max="5" width="8.26953125" style="24" customWidth="1"/>
    <col min="6" max="6" width="8.6328125" style="24" customWidth="1"/>
    <col min="7" max="7" width="8.453125" style="24" customWidth="1"/>
    <col min="8" max="8" width="8.6328125" style="24" customWidth="1"/>
    <col min="9" max="9" width="7.453125" style="24" customWidth="1"/>
    <col min="10" max="10" width="8.6328125" style="24" customWidth="1"/>
    <col min="11" max="11" width="7.36328125" style="24" customWidth="1"/>
    <col min="12" max="12" width="8.6328125" style="24" customWidth="1"/>
    <col min="13" max="26" width="6.90625" style="24" customWidth="1"/>
    <col min="27" max="16384" width="9" style="24"/>
  </cols>
  <sheetData>
    <row r="1" spans="1:12" ht="14.15" customHeight="1" x14ac:dyDescent="0.2">
      <c r="A1" s="6" t="s">
        <v>4776</v>
      </c>
      <c r="B1"/>
      <c r="C1"/>
      <c r="D1"/>
      <c r="E1"/>
      <c r="F1"/>
      <c r="G1"/>
      <c r="H1"/>
      <c r="I1"/>
      <c r="J1"/>
      <c r="K1" s="1"/>
      <c r="L1" s="2" t="s">
        <v>944</v>
      </c>
    </row>
    <row r="2" spans="1:12" ht="13" customHeight="1" x14ac:dyDescent="0.2">
      <c r="A2" s="640" t="s">
        <v>945</v>
      </c>
      <c r="B2" s="640"/>
      <c r="C2" s="626" t="s">
        <v>4069</v>
      </c>
      <c r="D2" s="627"/>
      <c r="E2" s="626" t="s">
        <v>4261</v>
      </c>
      <c r="F2" s="627"/>
      <c r="G2" s="626" t="s">
        <v>4335</v>
      </c>
      <c r="H2" s="627"/>
      <c r="I2" s="640" t="s">
        <v>4425</v>
      </c>
      <c r="J2" s="640"/>
      <c r="K2" s="640" t="s">
        <v>4777</v>
      </c>
      <c r="L2" s="640"/>
    </row>
    <row r="3" spans="1:12" ht="14.15" customHeight="1" x14ac:dyDescent="0.2">
      <c r="A3" s="640" t="s">
        <v>946</v>
      </c>
      <c r="B3" s="640"/>
      <c r="C3" s="858">
        <v>11375</v>
      </c>
      <c r="D3" s="860"/>
      <c r="E3" s="858">
        <v>11146</v>
      </c>
      <c r="F3" s="860"/>
      <c r="G3" s="858">
        <v>11132</v>
      </c>
      <c r="H3" s="860"/>
      <c r="I3" s="858">
        <v>10887</v>
      </c>
      <c r="J3" s="860"/>
      <c r="K3" s="858">
        <v>10461</v>
      </c>
      <c r="L3" s="860"/>
    </row>
    <row r="4" spans="1:12" ht="14.15" customHeight="1" x14ac:dyDescent="0.2">
      <c r="A4" s="640" t="s">
        <v>947</v>
      </c>
      <c r="B4" s="640"/>
      <c r="C4" s="858">
        <v>18630</v>
      </c>
      <c r="D4" s="860"/>
      <c r="E4" s="858">
        <v>18055</v>
      </c>
      <c r="F4" s="860"/>
      <c r="G4" s="858">
        <v>17765</v>
      </c>
      <c r="H4" s="860"/>
      <c r="I4" s="858">
        <v>17083</v>
      </c>
      <c r="J4" s="860"/>
      <c r="K4" s="858">
        <v>16114</v>
      </c>
      <c r="L4" s="860"/>
    </row>
    <row r="5" spans="1:12" ht="12" customHeight="1" x14ac:dyDescent="0.2">
      <c r="A5" s="7" t="s">
        <v>948</v>
      </c>
      <c r="B5" s="4"/>
      <c r="C5" s="4"/>
      <c r="D5" s="4"/>
      <c r="E5" s="4"/>
      <c r="F5" s="4"/>
      <c r="G5" s="4"/>
      <c r="H5" s="4"/>
      <c r="I5" s="1"/>
      <c r="J5" s="4"/>
      <c r="K5"/>
      <c r="L5" s="2" t="s">
        <v>4426</v>
      </c>
    </row>
    <row r="6" spans="1:12" ht="12" customHeight="1" x14ac:dyDescent="0.2">
      <c r="A6"/>
      <c r="B6"/>
      <c r="C6"/>
      <c r="D6"/>
      <c r="E6"/>
      <c r="F6"/>
      <c r="G6"/>
      <c r="H6"/>
      <c r="I6"/>
      <c r="J6"/>
      <c r="K6"/>
      <c r="L6"/>
    </row>
    <row r="7" spans="1:12" ht="14.15" customHeight="1" x14ac:dyDescent="0.2">
      <c r="A7" s="6" t="s">
        <v>4778</v>
      </c>
      <c r="B7"/>
      <c r="C7"/>
      <c r="D7"/>
      <c r="E7"/>
      <c r="F7"/>
      <c r="G7"/>
      <c r="H7"/>
      <c r="I7"/>
      <c r="J7"/>
      <c r="K7" s="1"/>
      <c r="L7" s="2" t="s">
        <v>2260</v>
      </c>
    </row>
    <row r="8" spans="1:12" ht="12" customHeight="1" x14ac:dyDescent="0.2">
      <c r="A8" s="640" t="s">
        <v>883</v>
      </c>
      <c r="B8" s="640"/>
      <c r="C8" s="626" t="s">
        <v>4069</v>
      </c>
      <c r="D8" s="627"/>
      <c r="E8" s="626" t="s">
        <v>4261</v>
      </c>
      <c r="F8" s="627"/>
      <c r="G8" s="626" t="s">
        <v>4335</v>
      </c>
      <c r="H8" s="627"/>
      <c r="I8" s="626" t="s">
        <v>4369</v>
      </c>
      <c r="J8" s="627"/>
      <c r="K8" s="626" t="s">
        <v>4757</v>
      </c>
      <c r="L8" s="627"/>
    </row>
    <row r="9" spans="1:12" ht="12" customHeight="1" x14ac:dyDescent="0.2">
      <c r="A9" s="640"/>
      <c r="B9" s="640"/>
      <c r="C9" s="184" t="s">
        <v>134</v>
      </c>
      <c r="D9" s="184" t="s">
        <v>884</v>
      </c>
      <c r="E9" s="184" t="s">
        <v>134</v>
      </c>
      <c r="F9" s="184" t="s">
        <v>884</v>
      </c>
      <c r="G9" s="184" t="s">
        <v>134</v>
      </c>
      <c r="H9" s="184" t="s">
        <v>884</v>
      </c>
      <c r="I9" s="184" t="s">
        <v>134</v>
      </c>
      <c r="J9" s="184" t="s">
        <v>884</v>
      </c>
      <c r="K9" s="184" t="s">
        <v>134</v>
      </c>
      <c r="L9" s="184" t="s">
        <v>884</v>
      </c>
    </row>
    <row r="10" spans="1:12" ht="14.15" customHeight="1" x14ac:dyDescent="0.2">
      <c r="A10" s="690" t="s">
        <v>2261</v>
      </c>
      <c r="B10" s="691"/>
      <c r="C10" s="235">
        <v>293670</v>
      </c>
      <c r="D10" s="235">
        <v>6971576</v>
      </c>
      <c r="E10" s="235">
        <v>272585</v>
      </c>
      <c r="F10" s="235">
        <v>6657819</v>
      </c>
      <c r="G10" s="235">
        <v>285547</v>
      </c>
      <c r="H10" s="235">
        <v>6843097</v>
      </c>
      <c r="I10" s="56">
        <v>282555</v>
      </c>
      <c r="J10" s="56">
        <v>6805724</v>
      </c>
      <c r="K10" s="56">
        <v>275171</v>
      </c>
      <c r="L10" s="56">
        <v>6817172</v>
      </c>
    </row>
    <row r="11" spans="1:12" ht="14.15" customHeight="1" x14ac:dyDescent="0.2">
      <c r="A11" s="867" t="s">
        <v>1563</v>
      </c>
      <c r="B11" s="867"/>
      <c r="C11" s="235">
        <v>4067</v>
      </c>
      <c r="D11" s="235">
        <v>2581291</v>
      </c>
      <c r="E11" s="235">
        <v>3519</v>
      </c>
      <c r="F11" s="235">
        <v>2277037</v>
      </c>
      <c r="G11" s="235">
        <v>3492</v>
      </c>
      <c r="H11" s="235">
        <v>2288662</v>
      </c>
      <c r="I11" s="56">
        <v>3483</v>
      </c>
      <c r="J11" s="56">
        <v>2379098</v>
      </c>
      <c r="K11" s="56">
        <v>3507</v>
      </c>
      <c r="L11" s="56">
        <v>2434405</v>
      </c>
    </row>
    <row r="12" spans="1:12" ht="14.15" customHeight="1" x14ac:dyDescent="0.2">
      <c r="A12" s="867" t="s">
        <v>996</v>
      </c>
      <c r="B12" s="867"/>
      <c r="C12" s="235">
        <v>155084</v>
      </c>
      <c r="D12" s="235">
        <v>2532866</v>
      </c>
      <c r="E12" s="235">
        <v>142991</v>
      </c>
      <c r="F12" s="235">
        <v>2496579</v>
      </c>
      <c r="G12" s="235">
        <v>149832</v>
      </c>
      <c r="H12" s="235">
        <v>2616085</v>
      </c>
      <c r="I12" s="56">
        <v>148679</v>
      </c>
      <c r="J12" s="56">
        <v>2517434</v>
      </c>
      <c r="K12" s="56">
        <v>142467</v>
      </c>
      <c r="L12" s="56">
        <v>2480491</v>
      </c>
    </row>
    <row r="13" spans="1:12" ht="14.15" customHeight="1" x14ac:dyDescent="0.2">
      <c r="A13" s="867" t="s">
        <v>997</v>
      </c>
      <c r="B13" s="867"/>
      <c r="C13" s="235">
        <v>30647</v>
      </c>
      <c r="D13" s="235">
        <v>429718</v>
      </c>
      <c r="E13" s="235">
        <v>28202</v>
      </c>
      <c r="F13" s="235">
        <v>427592</v>
      </c>
      <c r="G13" s="235">
        <v>29048</v>
      </c>
      <c r="H13" s="235">
        <v>439734</v>
      </c>
      <c r="I13" s="56">
        <v>28109</v>
      </c>
      <c r="J13" s="56">
        <v>406310</v>
      </c>
      <c r="K13" s="56">
        <v>28167</v>
      </c>
      <c r="L13" s="56">
        <v>424792</v>
      </c>
    </row>
    <row r="14" spans="1:12" ht="14.15" customHeight="1" x14ac:dyDescent="0.2">
      <c r="A14" s="867" t="s">
        <v>998</v>
      </c>
      <c r="B14" s="867"/>
      <c r="C14" s="235">
        <v>103333</v>
      </c>
      <c r="D14" s="235">
        <v>1267417</v>
      </c>
      <c r="E14" s="235">
        <v>97196</v>
      </c>
      <c r="F14" s="235">
        <v>1295866</v>
      </c>
      <c r="G14" s="235">
        <v>102371</v>
      </c>
      <c r="H14" s="235">
        <v>1340205</v>
      </c>
      <c r="I14" s="56">
        <v>101322</v>
      </c>
      <c r="J14" s="56">
        <v>1332785</v>
      </c>
      <c r="K14" s="56">
        <v>99909</v>
      </c>
      <c r="L14" s="56">
        <v>1298992</v>
      </c>
    </row>
    <row r="15" spans="1:12" ht="14.15" customHeight="1" x14ac:dyDescent="0.2">
      <c r="A15" s="867" t="s">
        <v>999</v>
      </c>
      <c r="B15" s="867"/>
      <c r="C15" s="459">
        <v>3923</v>
      </c>
      <c r="D15" s="235">
        <v>116129</v>
      </c>
      <c r="E15" s="459">
        <v>3376</v>
      </c>
      <c r="F15" s="235">
        <v>99886</v>
      </c>
      <c r="G15" s="459">
        <v>3359</v>
      </c>
      <c r="H15" s="235">
        <v>95301</v>
      </c>
      <c r="I15" s="478">
        <v>3301</v>
      </c>
      <c r="J15" s="56">
        <v>96068</v>
      </c>
      <c r="K15" s="478">
        <v>3341</v>
      </c>
      <c r="L15" s="56">
        <v>94409</v>
      </c>
    </row>
    <row r="16" spans="1:12" ht="14.15" customHeight="1" x14ac:dyDescent="0.2">
      <c r="A16" s="867" t="s">
        <v>1440</v>
      </c>
      <c r="B16" s="867"/>
      <c r="C16" s="460">
        <v>539</v>
      </c>
      <c r="D16" s="235">
        <v>44155</v>
      </c>
      <c r="E16" s="460">
        <v>677</v>
      </c>
      <c r="F16" s="235">
        <v>60858</v>
      </c>
      <c r="G16" s="460">
        <v>804</v>
      </c>
      <c r="H16" s="235">
        <v>63110</v>
      </c>
      <c r="I16" s="91">
        <v>962</v>
      </c>
      <c r="J16" s="56">
        <v>74029</v>
      </c>
      <c r="K16" s="91">
        <v>1121</v>
      </c>
      <c r="L16" s="56">
        <v>84083</v>
      </c>
    </row>
    <row r="17" spans="1:12" ht="14.15" customHeight="1" x14ac:dyDescent="0.2">
      <c r="A17" s="868" t="s">
        <v>2262</v>
      </c>
      <c r="B17" s="868"/>
      <c r="C17" s="235">
        <v>5791</v>
      </c>
      <c r="D17" s="235">
        <v>49699</v>
      </c>
      <c r="E17" s="235">
        <v>5075</v>
      </c>
      <c r="F17" s="235">
        <v>46378</v>
      </c>
      <c r="G17" s="235">
        <v>5117</v>
      </c>
      <c r="H17" s="235">
        <v>45067</v>
      </c>
      <c r="I17" s="56">
        <v>4721</v>
      </c>
      <c r="J17" s="56">
        <v>39396</v>
      </c>
      <c r="K17" s="56">
        <v>4629</v>
      </c>
      <c r="L17" s="56">
        <v>39997</v>
      </c>
    </row>
    <row r="18" spans="1:12" ht="14.15" customHeight="1" x14ac:dyDescent="0.2">
      <c r="A18" s="868" t="s">
        <v>2263</v>
      </c>
      <c r="B18" s="868"/>
      <c r="C18" s="235">
        <v>12531</v>
      </c>
      <c r="D18" s="235">
        <v>791861</v>
      </c>
      <c r="E18" s="235">
        <v>12433</v>
      </c>
      <c r="F18" s="235">
        <v>785372</v>
      </c>
      <c r="G18" s="235">
        <v>13088</v>
      </c>
      <c r="H18" s="235">
        <v>757282</v>
      </c>
      <c r="I18" s="56">
        <v>13364</v>
      </c>
      <c r="J18" s="56">
        <v>776756</v>
      </c>
      <c r="K18" s="56">
        <v>13021</v>
      </c>
      <c r="L18" s="56">
        <v>782825</v>
      </c>
    </row>
    <row r="19" spans="1:12" ht="14.15" customHeight="1" x14ac:dyDescent="0.2">
      <c r="A19" s="688" t="s">
        <v>2264</v>
      </c>
      <c r="B19" s="689"/>
      <c r="C19" s="460">
        <v>36</v>
      </c>
      <c r="D19" s="235">
        <v>14787</v>
      </c>
      <c r="E19" s="460">
        <v>43</v>
      </c>
      <c r="F19" s="235">
        <v>18237</v>
      </c>
      <c r="G19" s="460">
        <v>29</v>
      </c>
      <c r="H19" s="235">
        <v>12385</v>
      </c>
      <c r="I19" s="91">
        <v>28</v>
      </c>
      <c r="J19" s="56">
        <v>12716</v>
      </c>
      <c r="K19" s="91">
        <v>36</v>
      </c>
      <c r="L19" s="56">
        <v>18005</v>
      </c>
    </row>
    <row r="20" spans="1:12" ht="14.15" customHeight="1" x14ac:dyDescent="0.2">
      <c r="A20" s="868" t="s">
        <v>1441</v>
      </c>
      <c r="B20" s="868"/>
      <c r="C20" s="460">
        <v>128</v>
      </c>
      <c r="D20" s="235">
        <v>6400</v>
      </c>
      <c r="E20" s="460">
        <v>135</v>
      </c>
      <c r="F20" s="235">
        <v>6750</v>
      </c>
      <c r="G20" s="460">
        <v>116</v>
      </c>
      <c r="H20" s="235">
        <v>5800</v>
      </c>
      <c r="I20" s="91">
        <v>134</v>
      </c>
      <c r="J20" s="56">
        <v>6700</v>
      </c>
      <c r="K20" s="91">
        <v>123</v>
      </c>
      <c r="L20" s="56">
        <v>6150</v>
      </c>
    </row>
    <row r="21" spans="1:12" ht="14.15" customHeight="1" x14ac:dyDescent="0.2">
      <c r="A21" s="688" t="s">
        <v>2265</v>
      </c>
      <c r="B21" s="689"/>
      <c r="C21" s="460">
        <v>25</v>
      </c>
      <c r="D21" s="460">
        <v>11</v>
      </c>
      <c r="E21" s="460">
        <v>0</v>
      </c>
      <c r="F21" s="460">
        <v>0</v>
      </c>
      <c r="G21" s="460">
        <v>0</v>
      </c>
      <c r="H21" s="460">
        <v>0</v>
      </c>
      <c r="I21" s="91">
        <v>6</v>
      </c>
      <c r="J21" s="91">
        <v>7</v>
      </c>
      <c r="K21" s="91">
        <v>17</v>
      </c>
      <c r="L21" s="91">
        <v>6</v>
      </c>
    </row>
    <row r="22" spans="1:12" ht="12" customHeight="1" x14ac:dyDescent="0.2">
      <c r="A22" s="7" t="s">
        <v>2266</v>
      </c>
      <c r="B22" s="65"/>
      <c r="C22" s="65"/>
      <c r="D22" s="65"/>
      <c r="E22" s="65"/>
      <c r="F22" s="65"/>
      <c r="G22" s="65"/>
      <c r="H22" s="65"/>
      <c r="I22" s="1"/>
      <c r="J22" s="65"/>
      <c r="K22" s="4"/>
      <c r="L22" s="2" t="s">
        <v>4426</v>
      </c>
    </row>
    <row r="23" spans="1:12" ht="12" customHeight="1" x14ac:dyDescent="0.2">
      <c r="A23" s="7" t="s">
        <v>3901</v>
      </c>
      <c r="B23" s="65"/>
      <c r="C23" s="65"/>
      <c r="D23" s="65"/>
      <c r="E23" s="65"/>
      <c r="F23" s="65"/>
      <c r="G23" s="65"/>
      <c r="H23" s="65"/>
      <c r="I23" s="1"/>
      <c r="J23" s="65"/>
      <c r="K23" s="4"/>
      <c r="L23"/>
    </row>
    <row r="24" spans="1:12" ht="12" customHeight="1" x14ac:dyDescent="0.2">
      <c r="A24"/>
      <c r="B24"/>
      <c r="C24"/>
      <c r="D24"/>
      <c r="E24"/>
      <c r="F24"/>
      <c r="G24"/>
      <c r="H24"/>
      <c r="I24"/>
      <c r="J24"/>
      <c r="K24"/>
      <c r="L24"/>
    </row>
    <row r="25" spans="1:12" ht="14.15" customHeight="1" x14ac:dyDescent="0.2">
      <c r="A25" s="6" t="s">
        <v>4779</v>
      </c>
      <c r="B25"/>
      <c r="C25"/>
      <c r="D25"/>
      <c r="E25"/>
      <c r="F25"/>
      <c r="G25"/>
      <c r="H25"/>
      <c r="I25"/>
      <c r="J25" s="2" t="s">
        <v>2267</v>
      </c>
      <c r="K25" s="1"/>
      <c r="L25"/>
    </row>
    <row r="26" spans="1:12" ht="12" customHeight="1" x14ac:dyDescent="0.2">
      <c r="A26" s="640" t="s">
        <v>139</v>
      </c>
      <c r="B26" s="640"/>
      <c r="C26" s="640" t="s">
        <v>79</v>
      </c>
      <c r="D26" s="640"/>
      <c r="E26" s="640" t="s">
        <v>80</v>
      </c>
      <c r="F26" s="640"/>
      <c r="G26" s="640" t="s">
        <v>81</v>
      </c>
      <c r="H26" s="640"/>
      <c r="I26" s="640" t="s">
        <v>82</v>
      </c>
      <c r="J26" s="640"/>
      <c r="K26"/>
      <c r="L26"/>
    </row>
    <row r="27" spans="1:12" ht="12" customHeight="1" x14ac:dyDescent="0.2">
      <c r="A27" s="640"/>
      <c r="B27" s="640"/>
      <c r="C27" s="640"/>
      <c r="D27" s="640"/>
      <c r="E27" s="640"/>
      <c r="F27" s="640"/>
      <c r="G27" s="640"/>
      <c r="H27" s="640"/>
      <c r="I27" s="640"/>
      <c r="J27" s="640"/>
      <c r="K27"/>
      <c r="L27"/>
    </row>
    <row r="28" spans="1:12" ht="14.15" customHeight="1" x14ac:dyDescent="0.2">
      <c r="A28" s="626">
        <v>26</v>
      </c>
      <c r="B28" s="627"/>
      <c r="C28" s="749">
        <v>7316642</v>
      </c>
      <c r="D28" s="750"/>
      <c r="E28" s="749">
        <v>5339708</v>
      </c>
      <c r="F28" s="750"/>
      <c r="G28" s="749">
        <v>1686280</v>
      </c>
      <c r="H28" s="750"/>
      <c r="I28" s="749">
        <v>290654</v>
      </c>
      <c r="J28" s="750"/>
      <c r="K28"/>
      <c r="L28"/>
    </row>
    <row r="29" spans="1:12" ht="14.15" customHeight="1" x14ac:dyDescent="0.2">
      <c r="A29" s="626">
        <v>27</v>
      </c>
      <c r="B29" s="627"/>
      <c r="C29" s="749">
        <v>7537152</v>
      </c>
      <c r="D29" s="750"/>
      <c r="E29" s="749">
        <v>5496401</v>
      </c>
      <c r="F29" s="750"/>
      <c r="G29" s="749">
        <v>1774989</v>
      </c>
      <c r="H29" s="750"/>
      <c r="I29" s="749">
        <v>265762</v>
      </c>
      <c r="J29" s="750"/>
      <c r="K29"/>
      <c r="L29"/>
    </row>
    <row r="30" spans="1:12" ht="14.15" customHeight="1" x14ac:dyDescent="0.2">
      <c r="A30" s="626">
        <v>28</v>
      </c>
      <c r="B30" s="627"/>
      <c r="C30" s="812">
        <v>7353174</v>
      </c>
      <c r="D30" s="813"/>
      <c r="E30" s="812">
        <v>5356755</v>
      </c>
      <c r="F30" s="813"/>
      <c r="G30" s="812">
        <v>1762466</v>
      </c>
      <c r="H30" s="813"/>
      <c r="I30" s="812">
        <v>233953</v>
      </c>
      <c r="J30" s="813"/>
      <c r="K30"/>
      <c r="L30"/>
    </row>
    <row r="31" spans="1:12" ht="14.15" customHeight="1" x14ac:dyDescent="0.2">
      <c r="A31" s="626">
        <v>29</v>
      </c>
      <c r="B31" s="627"/>
      <c r="C31" s="812">
        <v>7075662</v>
      </c>
      <c r="D31" s="813"/>
      <c r="E31" s="812">
        <v>5166568</v>
      </c>
      <c r="F31" s="813"/>
      <c r="G31" s="812">
        <v>1705080</v>
      </c>
      <c r="H31" s="813"/>
      <c r="I31" s="812">
        <v>204014</v>
      </c>
      <c r="J31" s="813"/>
      <c r="K31"/>
      <c r="L31"/>
    </row>
    <row r="32" spans="1:12" ht="14.15" customHeight="1" x14ac:dyDescent="0.2">
      <c r="A32" s="626">
        <v>30</v>
      </c>
      <c r="B32" s="627"/>
      <c r="C32" s="812">
        <v>6869532</v>
      </c>
      <c r="D32" s="813"/>
      <c r="E32" s="812">
        <v>5016304</v>
      </c>
      <c r="F32" s="813"/>
      <c r="G32" s="812">
        <v>1683877</v>
      </c>
      <c r="H32" s="813"/>
      <c r="I32" s="812">
        <v>169351</v>
      </c>
      <c r="J32" s="813"/>
      <c r="K32"/>
      <c r="L32"/>
    </row>
    <row r="33" spans="1:12" ht="14.15" customHeight="1" x14ac:dyDescent="0.2">
      <c r="A33" s="626" t="s">
        <v>4006</v>
      </c>
      <c r="B33" s="627"/>
      <c r="C33" s="812">
        <v>7021275</v>
      </c>
      <c r="D33" s="813"/>
      <c r="E33" s="812">
        <v>5140706</v>
      </c>
      <c r="F33" s="813"/>
      <c r="G33" s="812">
        <v>1721850</v>
      </c>
      <c r="H33" s="813"/>
      <c r="I33" s="812">
        <v>158718</v>
      </c>
      <c r="J33" s="813"/>
      <c r="K33"/>
      <c r="L33"/>
    </row>
    <row r="34" spans="1:12" ht="14.15" customHeight="1" x14ac:dyDescent="0.2">
      <c r="A34" s="626">
        <v>2</v>
      </c>
      <c r="B34" s="627"/>
      <c r="C34" s="812">
        <v>6704197</v>
      </c>
      <c r="D34" s="813"/>
      <c r="E34" s="812">
        <v>4928145</v>
      </c>
      <c r="F34" s="813"/>
      <c r="G34" s="812">
        <v>1614981</v>
      </c>
      <c r="H34" s="813"/>
      <c r="I34" s="812">
        <v>161071</v>
      </c>
      <c r="J34" s="813"/>
      <c r="K34"/>
      <c r="L34"/>
    </row>
    <row r="35" spans="1:12" ht="14.15" customHeight="1" x14ac:dyDescent="0.2">
      <c r="A35" s="626">
        <v>3</v>
      </c>
      <c r="B35" s="627"/>
      <c r="C35" s="812">
        <v>6888164</v>
      </c>
      <c r="D35" s="813"/>
      <c r="E35" s="812">
        <v>5089400</v>
      </c>
      <c r="F35" s="813"/>
      <c r="G35" s="812">
        <v>1628671</v>
      </c>
      <c r="H35" s="813"/>
      <c r="I35" s="812">
        <v>170093</v>
      </c>
      <c r="J35" s="813"/>
      <c r="K35"/>
      <c r="L35"/>
    </row>
    <row r="36" spans="1:12" ht="14.15" customHeight="1" x14ac:dyDescent="0.2">
      <c r="A36" s="626">
        <v>4</v>
      </c>
      <c r="B36" s="627"/>
      <c r="C36" s="812">
        <v>6845120</v>
      </c>
      <c r="D36" s="813"/>
      <c r="E36" s="812">
        <v>5050663</v>
      </c>
      <c r="F36" s="813"/>
      <c r="G36" s="812">
        <v>1614896</v>
      </c>
      <c r="H36" s="813"/>
      <c r="I36" s="812">
        <v>179561</v>
      </c>
      <c r="J36" s="813"/>
      <c r="K36"/>
      <c r="L36"/>
    </row>
    <row r="37" spans="1:12" ht="14.15" customHeight="1" x14ac:dyDescent="0.2">
      <c r="A37" s="626">
        <v>5</v>
      </c>
      <c r="B37" s="627"/>
      <c r="C37" s="812">
        <v>6857169</v>
      </c>
      <c r="D37" s="813"/>
      <c r="E37" s="812">
        <v>5062745</v>
      </c>
      <c r="F37" s="813"/>
      <c r="G37" s="812">
        <v>1627806</v>
      </c>
      <c r="H37" s="813"/>
      <c r="I37" s="812">
        <v>166618</v>
      </c>
      <c r="J37" s="813"/>
      <c r="K37"/>
      <c r="L37"/>
    </row>
    <row r="38" spans="1:12" ht="14.15" customHeight="1" x14ac:dyDescent="0.2">
      <c r="A38" s="640" t="s">
        <v>2996</v>
      </c>
      <c r="B38" s="640"/>
      <c r="C38" s="812">
        <v>6817172</v>
      </c>
      <c r="D38" s="813"/>
      <c r="E38" s="812">
        <v>5033364</v>
      </c>
      <c r="F38" s="813"/>
      <c r="G38" s="812">
        <v>1617814</v>
      </c>
      <c r="H38" s="813"/>
      <c r="I38" s="812">
        <v>165994</v>
      </c>
      <c r="J38" s="813"/>
      <c r="K38"/>
      <c r="L38"/>
    </row>
    <row r="39" spans="1:12" ht="14.15" customHeight="1" x14ac:dyDescent="0.2">
      <c r="A39" s="640" t="s">
        <v>2997</v>
      </c>
      <c r="B39" s="640"/>
      <c r="C39" s="812">
        <v>39997</v>
      </c>
      <c r="D39" s="813"/>
      <c r="E39" s="812">
        <v>29381</v>
      </c>
      <c r="F39" s="813"/>
      <c r="G39" s="812">
        <v>9992</v>
      </c>
      <c r="H39" s="813"/>
      <c r="I39" s="812">
        <v>624</v>
      </c>
      <c r="J39" s="813"/>
      <c r="K39"/>
      <c r="L39"/>
    </row>
    <row r="40" spans="1:12" ht="12" customHeight="1" x14ac:dyDescent="0.2">
      <c r="A40" s="7"/>
      <c r="B40" s="65"/>
      <c r="C40" s="65"/>
      <c r="D40" s="423"/>
      <c r="E40" s="65"/>
      <c r="F40" s="65"/>
      <c r="G40" s="65"/>
      <c r="H40" s="65"/>
      <c r="I40" s="1"/>
      <c r="J40" s="2" t="s">
        <v>4426</v>
      </c>
      <c r="K40" s="4"/>
      <c r="L40" s="65"/>
    </row>
    <row r="41" spans="1:12" ht="12" customHeight="1" x14ac:dyDescent="0.2">
      <c r="A41"/>
      <c r="B41"/>
      <c r="C41"/>
      <c r="D41"/>
      <c r="E41"/>
      <c r="F41"/>
      <c r="G41"/>
      <c r="H41"/>
      <c r="I41"/>
      <c r="J41"/>
      <c r="K41"/>
      <c r="L41"/>
    </row>
    <row r="42" spans="1:12" ht="14.15" customHeight="1" x14ac:dyDescent="0.2">
      <c r="A42" s="6" t="s">
        <v>4780</v>
      </c>
      <c r="B42"/>
      <c r="C42"/>
      <c r="D42"/>
      <c r="E42"/>
      <c r="F42"/>
      <c r="G42"/>
      <c r="H42"/>
      <c r="I42"/>
      <c r="J42"/>
      <c r="K42"/>
      <c r="L42"/>
    </row>
    <row r="43" spans="1:12" ht="12" customHeight="1" x14ac:dyDescent="0.2">
      <c r="A43" s="640" t="s">
        <v>139</v>
      </c>
      <c r="B43" s="640" t="s">
        <v>885</v>
      </c>
      <c r="C43" s="640"/>
      <c r="D43" s="640"/>
      <c r="E43" s="640"/>
      <c r="F43" s="640" t="s">
        <v>886</v>
      </c>
      <c r="G43" s="640"/>
      <c r="H43" s="640"/>
      <c r="I43" s="640"/>
      <c r="J43" s="640" t="s">
        <v>887</v>
      </c>
      <c r="K43" s="640"/>
      <c r="L43" s="640"/>
    </row>
    <row r="44" spans="1:12" ht="12" customHeight="1" x14ac:dyDescent="0.2">
      <c r="A44" s="640"/>
      <c r="B44" s="184" t="s">
        <v>888</v>
      </c>
      <c r="C44" s="184" t="s">
        <v>889</v>
      </c>
      <c r="D44" s="184" t="s">
        <v>658</v>
      </c>
      <c r="E44" s="184" t="s">
        <v>659</v>
      </c>
      <c r="F44" s="184" t="s">
        <v>888</v>
      </c>
      <c r="G44" s="184" t="s">
        <v>889</v>
      </c>
      <c r="H44" s="184" t="s">
        <v>658</v>
      </c>
      <c r="I44" s="184" t="s">
        <v>659</v>
      </c>
      <c r="J44" s="184" t="s">
        <v>888</v>
      </c>
      <c r="K44" s="184" t="s">
        <v>660</v>
      </c>
      <c r="L44" s="184" t="s">
        <v>658</v>
      </c>
    </row>
    <row r="45" spans="1:12" ht="14.15" customHeight="1" x14ac:dyDescent="0.2">
      <c r="A45" s="184">
        <v>26</v>
      </c>
      <c r="B45" s="56">
        <v>25632</v>
      </c>
      <c r="C45" s="56">
        <v>544592</v>
      </c>
      <c r="D45" s="56">
        <v>14658</v>
      </c>
      <c r="E45" s="56">
        <v>14894</v>
      </c>
      <c r="F45" s="56">
        <v>240784</v>
      </c>
      <c r="G45" s="56">
        <v>105591</v>
      </c>
      <c r="H45" s="56">
        <v>113740</v>
      </c>
      <c r="I45" s="56">
        <v>21453</v>
      </c>
      <c r="J45" s="320">
        <v>939.37099999999998</v>
      </c>
      <c r="K45" s="320">
        <v>19.388999999999999</v>
      </c>
      <c r="L45" s="320">
        <v>775.94</v>
      </c>
    </row>
    <row r="46" spans="1:12" ht="14.15" customHeight="1" x14ac:dyDescent="0.2">
      <c r="A46" s="184">
        <v>27</v>
      </c>
      <c r="B46" s="56">
        <v>26611</v>
      </c>
      <c r="C46" s="56">
        <v>568908</v>
      </c>
      <c r="D46" s="56">
        <v>15339</v>
      </c>
      <c r="E46" s="56">
        <v>14670</v>
      </c>
      <c r="F46" s="56">
        <v>256066</v>
      </c>
      <c r="G46" s="56">
        <v>112480</v>
      </c>
      <c r="H46" s="56">
        <v>122047</v>
      </c>
      <c r="I46" s="56">
        <v>21539</v>
      </c>
      <c r="J46" s="320">
        <v>962.26</v>
      </c>
      <c r="K46" s="320">
        <v>19.77</v>
      </c>
      <c r="L46" s="320">
        <v>795.66</v>
      </c>
    </row>
    <row r="47" spans="1:12" ht="14.15" customHeight="1" x14ac:dyDescent="0.2">
      <c r="A47" s="184">
        <v>28</v>
      </c>
      <c r="B47" s="56">
        <v>27204</v>
      </c>
      <c r="C47" s="56">
        <v>590143</v>
      </c>
      <c r="D47" s="56">
        <v>15250</v>
      </c>
      <c r="E47" s="56">
        <v>14739</v>
      </c>
      <c r="F47" s="56">
        <v>264376</v>
      </c>
      <c r="G47" s="56">
        <v>120044</v>
      </c>
      <c r="H47" s="56">
        <v>122106</v>
      </c>
      <c r="I47" s="56">
        <v>22227</v>
      </c>
      <c r="J47" s="320">
        <v>971.84</v>
      </c>
      <c r="K47" s="320">
        <v>20.34</v>
      </c>
      <c r="L47" s="320">
        <v>800.69</v>
      </c>
    </row>
    <row r="48" spans="1:12" ht="14.15" customHeight="1" x14ac:dyDescent="0.2">
      <c r="A48" s="184">
        <v>29</v>
      </c>
      <c r="B48" s="56">
        <v>27432</v>
      </c>
      <c r="C48" s="56">
        <v>587019</v>
      </c>
      <c r="D48" s="56">
        <v>15654</v>
      </c>
      <c r="E48" s="56">
        <v>14827</v>
      </c>
      <c r="F48" s="56">
        <v>267415</v>
      </c>
      <c r="G48" s="56">
        <v>119227</v>
      </c>
      <c r="H48" s="56">
        <v>126149</v>
      </c>
      <c r="I48" s="56">
        <v>22040</v>
      </c>
      <c r="J48" s="320">
        <v>974.83</v>
      </c>
      <c r="K48" s="320">
        <v>20.309999999999999</v>
      </c>
      <c r="L48" s="320">
        <v>805.88</v>
      </c>
    </row>
    <row r="49" spans="1:12" ht="14.15" customHeight="1" x14ac:dyDescent="0.2">
      <c r="A49" s="184">
        <v>30</v>
      </c>
      <c r="B49" s="56">
        <v>27642</v>
      </c>
      <c r="C49" s="56">
        <v>620760</v>
      </c>
      <c r="D49" s="56">
        <v>16013</v>
      </c>
      <c r="E49" s="56">
        <v>14378</v>
      </c>
      <c r="F49" s="56">
        <v>275604</v>
      </c>
      <c r="G49" s="56">
        <v>121594</v>
      </c>
      <c r="H49" s="56">
        <v>131910</v>
      </c>
      <c r="I49" s="56">
        <v>22100</v>
      </c>
      <c r="J49" s="320">
        <v>997.04</v>
      </c>
      <c r="K49" s="320">
        <v>19.59</v>
      </c>
      <c r="L49" s="320">
        <v>823.75</v>
      </c>
    </row>
    <row r="50" spans="1:12" ht="14.15" customHeight="1" x14ac:dyDescent="0.2">
      <c r="A50" s="184" t="s">
        <v>4175</v>
      </c>
      <c r="B50" s="56">
        <v>29209</v>
      </c>
      <c r="C50" s="422">
        <v>634692</v>
      </c>
      <c r="D50" s="75">
        <v>16332</v>
      </c>
      <c r="E50" s="56">
        <v>14022</v>
      </c>
      <c r="F50" s="56">
        <v>297578</v>
      </c>
      <c r="G50" s="56">
        <v>138556</v>
      </c>
      <c r="H50" s="56">
        <v>135956</v>
      </c>
      <c r="I50" s="56">
        <v>23066</v>
      </c>
      <c r="J50" s="320">
        <v>1018.78</v>
      </c>
      <c r="K50" s="320">
        <v>21.83</v>
      </c>
      <c r="L50" s="320">
        <v>832.44</v>
      </c>
    </row>
    <row r="51" spans="1:12" ht="14.15" customHeight="1" x14ac:dyDescent="0.2">
      <c r="A51" s="184">
        <v>2</v>
      </c>
      <c r="B51" s="56">
        <v>29770</v>
      </c>
      <c r="C51" s="422">
        <v>647069</v>
      </c>
      <c r="D51" s="75">
        <v>17460</v>
      </c>
      <c r="E51" s="56">
        <v>15162</v>
      </c>
      <c r="F51" s="56">
        <v>288076</v>
      </c>
      <c r="G51" s="56">
        <v>126117</v>
      </c>
      <c r="H51" s="56">
        <v>138276</v>
      </c>
      <c r="I51" s="56">
        <v>23683</v>
      </c>
      <c r="J51" s="320">
        <v>967.67</v>
      </c>
      <c r="K51" s="320">
        <v>19.489999999999998</v>
      </c>
      <c r="L51" s="320">
        <v>791.97</v>
      </c>
    </row>
    <row r="52" spans="1:12" ht="14.15" customHeight="1" x14ac:dyDescent="0.2">
      <c r="A52" s="184">
        <v>3</v>
      </c>
      <c r="B52" s="56">
        <v>29305</v>
      </c>
      <c r="C52" s="422">
        <v>655401</v>
      </c>
      <c r="D52" s="75">
        <v>17460</v>
      </c>
      <c r="E52" s="56">
        <v>15138</v>
      </c>
      <c r="F52" s="56">
        <v>300843</v>
      </c>
      <c r="G52" s="56">
        <v>128830</v>
      </c>
      <c r="H52" s="56">
        <v>147261</v>
      </c>
      <c r="I52" s="56">
        <v>24753</v>
      </c>
      <c r="J52" s="320">
        <v>1026.58</v>
      </c>
      <c r="K52" s="320">
        <v>19.66</v>
      </c>
      <c r="L52" s="320">
        <v>843.41</v>
      </c>
    </row>
    <row r="53" spans="1:12" ht="14.15" customHeight="1" x14ac:dyDescent="0.2">
      <c r="A53" s="184">
        <v>4</v>
      </c>
      <c r="B53" s="56">
        <v>29416</v>
      </c>
      <c r="C53" s="422">
        <v>683051</v>
      </c>
      <c r="D53" s="75">
        <v>16932</v>
      </c>
      <c r="E53" s="56">
        <v>14455</v>
      </c>
      <c r="F53" s="56">
        <v>310415</v>
      </c>
      <c r="G53" s="56">
        <v>139265</v>
      </c>
      <c r="H53" s="56">
        <v>147365</v>
      </c>
      <c r="I53" s="56">
        <v>23784</v>
      </c>
      <c r="J53" s="320">
        <v>1055.27</v>
      </c>
      <c r="K53" s="320">
        <v>20.39</v>
      </c>
      <c r="L53" s="320">
        <v>870.33</v>
      </c>
    </row>
    <row r="54" spans="1:12" ht="14.15" customHeight="1" x14ac:dyDescent="0.2">
      <c r="A54" s="184">
        <v>5</v>
      </c>
      <c r="B54" s="56">
        <v>30663</v>
      </c>
      <c r="C54" s="422">
        <v>694156</v>
      </c>
      <c r="D54" s="75">
        <v>17411</v>
      </c>
      <c r="E54" s="56">
        <v>15081</v>
      </c>
      <c r="F54" s="56">
        <v>331369</v>
      </c>
      <c r="G54" s="56">
        <v>151074</v>
      </c>
      <c r="H54" s="56">
        <v>153934</v>
      </c>
      <c r="I54" s="56">
        <v>26362</v>
      </c>
      <c r="J54" s="320">
        <v>1080.68</v>
      </c>
      <c r="K54" s="320">
        <v>21.76</v>
      </c>
      <c r="L54" s="320">
        <v>884.12</v>
      </c>
    </row>
    <row r="55" spans="1:12" ht="12" customHeight="1" x14ac:dyDescent="0.15">
      <c r="A55" s="424" t="s">
        <v>1748</v>
      </c>
      <c r="B55" s="4"/>
      <c r="C55" s="4"/>
      <c r="D55" s="4"/>
      <c r="E55" s="4"/>
      <c r="F55" s="4"/>
      <c r="G55" s="4"/>
      <c r="H55" s="4"/>
      <c r="I55" s="4"/>
      <c r="J55" s="4"/>
      <c r="K55" s="4"/>
      <c r="L55" s="2" t="s">
        <v>4426</v>
      </c>
    </row>
    <row r="56" spans="1:12" ht="12" customHeight="1" x14ac:dyDescent="0.2">
      <c r="A56" s="7" t="s">
        <v>1749</v>
      </c>
      <c r="B56" s="4"/>
      <c r="C56" s="4"/>
      <c r="D56" s="4"/>
      <c r="E56" s="4"/>
      <c r="F56" s="7"/>
      <c r="G56" s="4"/>
      <c r="H56" s="4"/>
      <c r="I56" s="4"/>
      <c r="J56" s="4"/>
      <c r="K56" s="4"/>
      <c r="L56" s="4"/>
    </row>
    <row r="57" spans="1:12" ht="12" customHeight="1" x14ac:dyDescent="0.2">
      <c r="A57" s="425" t="s">
        <v>1750</v>
      </c>
      <c r="B57" s="4"/>
      <c r="C57" s="4"/>
      <c r="D57" s="4"/>
      <c r="E57" s="4"/>
      <c r="F57" s="4"/>
      <c r="G57" s="4"/>
      <c r="H57" s="4"/>
      <c r="I57" s="4"/>
      <c r="J57" s="4"/>
      <c r="K57" s="4"/>
      <c r="L57" s="4"/>
    </row>
    <row r="58" spans="1:12" ht="12" customHeight="1" x14ac:dyDescent="0.2">
      <c r="A58" s="7" t="s">
        <v>1751</v>
      </c>
      <c r="B58" s="65"/>
      <c r="C58" s="65"/>
      <c r="D58" s="65"/>
      <c r="E58" s="65"/>
      <c r="F58" s="65"/>
      <c r="G58" s="65"/>
      <c r="H58" s="65"/>
      <c r="I58" s="1"/>
      <c r="J58" s="65"/>
      <c r="K58" s="4"/>
      <c r="L58" s="65"/>
    </row>
    <row r="59" spans="1:12" ht="12" customHeight="1" x14ac:dyDescent="0.2">
      <c r="A59" s="7"/>
      <c r="B59" s="65"/>
      <c r="C59" s="65"/>
      <c r="D59" s="65"/>
      <c r="E59" s="65"/>
      <c r="F59" s="65"/>
      <c r="G59" s="65"/>
      <c r="H59" s="65"/>
      <c r="I59" s="1"/>
      <c r="J59" s="65"/>
      <c r="K59" s="4"/>
      <c r="L59" s="65"/>
    </row>
    <row r="60" spans="1:12" ht="12" customHeight="1" x14ac:dyDescent="0.2"/>
    <row r="61" spans="1:12" ht="12" customHeight="1" x14ac:dyDescent="0.2"/>
    <row r="62" spans="1:12" ht="12" customHeight="1" x14ac:dyDescent="0.2"/>
  </sheetData>
  <mergeCells count="105">
    <mergeCell ref="G33:H33"/>
    <mergeCell ref="J43:L43"/>
    <mergeCell ref="E35:F35"/>
    <mergeCell ref="F43:I43"/>
    <mergeCell ref="I35:J35"/>
    <mergeCell ref="I39:J39"/>
    <mergeCell ref="I33:J33"/>
    <mergeCell ref="K2:L2"/>
    <mergeCell ref="K3:L3"/>
    <mergeCell ref="K4:L4"/>
    <mergeCell ref="K8:L8"/>
    <mergeCell ref="E37:F37"/>
    <mergeCell ref="G37:H37"/>
    <mergeCell ref="I37:J37"/>
    <mergeCell ref="I28:J28"/>
    <mergeCell ref="I29:J29"/>
    <mergeCell ref="G28:H28"/>
    <mergeCell ref="E28:F28"/>
    <mergeCell ref="E29:F29"/>
    <mergeCell ref="E33:F33"/>
    <mergeCell ref="G30:H30"/>
    <mergeCell ref="G32:H32"/>
    <mergeCell ref="I32:J32"/>
    <mergeCell ref="G31:H31"/>
    <mergeCell ref="I31:J31"/>
    <mergeCell ref="A4:B4"/>
    <mergeCell ref="A11:B11"/>
    <mergeCell ref="A20:B20"/>
    <mergeCell ref="A16:B16"/>
    <mergeCell ref="A13:B13"/>
    <mergeCell ref="A17:B17"/>
    <mergeCell ref="A18:B18"/>
    <mergeCell ref="A19:B19"/>
    <mergeCell ref="G4:H4"/>
    <mergeCell ref="E4:F4"/>
    <mergeCell ref="C8:D8"/>
    <mergeCell ref="A14:B14"/>
    <mergeCell ref="A15:B15"/>
    <mergeCell ref="A10:B10"/>
    <mergeCell ref="A12:B12"/>
    <mergeCell ref="C29:D29"/>
    <mergeCell ref="I30:J30"/>
    <mergeCell ref="G29:H29"/>
    <mergeCell ref="C28:D28"/>
    <mergeCell ref="A28:B28"/>
    <mergeCell ref="A29:B29"/>
    <mergeCell ref="E26:F27"/>
    <mergeCell ref="A26:B27"/>
    <mergeCell ref="G34:H34"/>
    <mergeCell ref="I34:J34"/>
    <mergeCell ref="E38:F38"/>
    <mergeCell ref="A43:A44"/>
    <mergeCell ref="A36:B36"/>
    <mergeCell ref="C36:D36"/>
    <mergeCell ref="C38:D38"/>
    <mergeCell ref="A38:B38"/>
    <mergeCell ref="I36:J36"/>
    <mergeCell ref="G35:H35"/>
    <mergeCell ref="G36:H36"/>
    <mergeCell ref="G38:H38"/>
    <mergeCell ref="G39:H39"/>
    <mergeCell ref="I38:J38"/>
    <mergeCell ref="A37:B37"/>
    <mergeCell ref="C37:D37"/>
    <mergeCell ref="B43:E43"/>
    <mergeCell ref="E39:F39"/>
    <mergeCell ref="E34:F34"/>
    <mergeCell ref="E36:F36"/>
    <mergeCell ref="C39:D39"/>
    <mergeCell ref="A35:B35"/>
    <mergeCell ref="C35:D35"/>
    <mergeCell ref="A31:B31"/>
    <mergeCell ref="C31:D31"/>
    <mergeCell ref="E31:F31"/>
    <mergeCell ref="A30:B30"/>
    <mergeCell ref="C30:D30"/>
    <mergeCell ref="A34:B34"/>
    <mergeCell ref="C34:D34"/>
    <mergeCell ref="E30:F30"/>
    <mergeCell ref="A39:B39"/>
    <mergeCell ref="C32:D32"/>
    <mergeCell ref="E32:F32"/>
    <mergeCell ref="A33:B33"/>
    <mergeCell ref="C33:D33"/>
    <mergeCell ref="A32:B32"/>
    <mergeCell ref="I26:J27"/>
    <mergeCell ref="G26:H27"/>
    <mergeCell ref="E8:F8"/>
    <mergeCell ref="A2:B2"/>
    <mergeCell ref="A3:B3"/>
    <mergeCell ref="A21:B21"/>
    <mergeCell ref="A8:B9"/>
    <mergeCell ref="G2:H2"/>
    <mergeCell ref="G3:H3"/>
    <mergeCell ref="C3:D3"/>
    <mergeCell ref="E2:F2"/>
    <mergeCell ref="E3:F3"/>
    <mergeCell ref="G8:H8"/>
    <mergeCell ref="C4:D4"/>
    <mergeCell ref="I2:J2"/>
    <mergeCell ref="I3:J3"/>
    <mergeCell ref="I4:J4"/>
    <mergeCell ref="I8:J8"/>
    <mergeCell ref="C2:D2"/>
    <mergeCell ref="C26:D27"/>
  </mergeCells>
  <phoneticPr fontId="2"/>
  <pageMargins left="0.74803149606299213" right="0.74803149606299213" top="0.98425196850393704" bottom="0.98425196850393704" header="0.51181102362204722" footer="0.51181102362204722"/>
  <pageSetup paperSize="9" scale="8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85B9-C3FD-4146-A3CC-BB0702D96D44}">
  <sheetPr>
    <tabColor theme="5" tint="0.39997558519241921"/>
  </sheetPr>
  <dimension ref="A1:L90"/>
  <sheetViews>
    <sheetView view="pageBreakPreview" topLeftCell="A27" zoomScaleNormal="100" zoomScaleSheetLayoutView="100" workbookViewId="0">
      <selection activeCell="E78" sqref="E78"/>
    </sheetView>
  </sheetViews>
  <sheetFormatPr defaultColWidth="9" defaultRowHeight="13" x14ac:dyDescent="0.2"/>
  <cols>
    <col min="1" max="1" width="4.453125" style="24" customWidth="1"/>
    <col min="2" max="2" width="8.90625" style="24" customWidth="1"/>
    <col min="3" max="3" width="8.26953125" style="24" customWidth="1"/>
    <col min="4" max="4" width="8.6328125" style="24" customWidth="1"/>
    <col min="5" max="5" width="8.26953125" style="24" customWidth="1"/>
    <col min="6" max="6" width="8.6328125" style="24" customWidth="1"/>
    <col min="7" max="7" width="8.453125" style="24" customWidth="1"/>
    <col min="8" max="8" width="8.6328125" style="24" customWidth="1"/>
    <col min="9" max="9" width="7.453125" style="24" customWidth="1"/>
    <col min="10" max="10" width="8.6328125" style="24" customWidth="1"/>
    <col min="11" max="11" width="7.36328125" style="24" customWidth="1"/>
    <col min="12" max="12" width="8.6328125" style="24" customWidth="1"/>
    <col min="13" max="26" width="6.90625" style="24" customWidth="1"/>
    <col min="27" max="16384" width="9" style="24"/>
  </cols>
  <sheetData>
    <row r="1" spans="1:12" ht="14.15" customHeight="1" x14ac:dyDescent="0.2">
      <c r="A1" s="6" t="s">
        <v>4781</v>
      </c>
      <c r="B1" s="4"/>
      <c r="C1" s="4"/>
      <c r="D1" s="4"/>
      <c r="E1" s="4"/>
      <c r="F1" s="4"/>
      <c r="G1" s="4"/>
      <c r="H1" s="4"/>
      <c r="I1" s="4"/>
      <c r="J1" s="4"/>
      <c r="K1" s="4"/>
      <c r="L1" s="4"/>
    </row>
    <row r="2" spans="1:12" ht="14.15" customHeight="1" x14ac:dyDescent="0.2">
      <c r="A2" s="6" t="s">
        <v>2207</v>
      </c>
      <c r="B2" s="4"/>
      <c r="C2" s="4"/>
      <c r="D2" s="4"/>
      <c r="E2" s="4"/>
      <c r="F2" s="4"/>
      <c r="G2" s="4"/>
      <c r="H2" s="4"/>
      <c r="I2" s="4"/>
      <c r="J2" s="4"/>
      <c r="K2" s="4"/>
      <c r="L2" s="4"/>
    </row>
    <row r="3" spans="1:12" ht="12" customHeight="1" x14ac:dyDescent="0.2">
      <c r="A3" s="4"/>
      <c r="B3" s="4"/>
      <c r="C3" s="2" t="s">
        <v>295</v>
      </c>
      <c r="D3" s="4"/>
      <c r="E3" s="4"/>
      <c r="F3" s="4"/>
      <c r="G3" s="4"/>
      <c r="H3" s="4"/>
      <c r="I3" s="4"/>
      <c r="J3" s="4"/>
      <c r="K3" s="4"/>
      <c r="L3" s="4"/>
    </row>
    <row r="4" spans="1:12" ht="12" customHeight="1" x14ac:dyDescent="0.2">
      <c r="A4" s="184" t="s">
        <v>43</v>
      </c>
      <c r="B4" s="626" t="s">
        <v>2208</v>
      </c>
      <c r="C4" s="627"/>
      <c r="D4" s="4"/>
      <c r="E4" s="4"/>
      <c r="F4" s="4"/>
      <c r="G4" s="4"/>
      <c r="H4" s="4"/>
      <c r="I4" s="4"/>
      <c r="J4" s="4"/>
      <c r="K4" s="4"/>
      <c r="L4" s="4"/>
    </row>
    <row r="5" spans="1:12" ht="12" customHeight="1" x14ac:dyDescent="0.2">
      <c r="A5" s="184">
        <v>26</v>
      </c>
      <c r="B5" s="749">
        <v>14236</v>
      </c>
      <c r="C5" s="750"/>
      <c r="D5" s="4"/>
      <c r="E5" s="4"/>
      <c r="F5" s="4"/>
      <c r="G5" s="4"/>
      <c r="H5" s="4"/>
      <c r="I5" s="4"/>
      <c r="J5" s="4"/>
      <c r="K5" s="4"/>
      <c r="L5" s="4"/>
    </row>
    <row r="6" spans="1:12" ht="12" customHeight="1" x14ac:dyDescent="0.2">
      <c r="A6" s="184">
        <v>27</v>
      </c>
      <c r="B6" s="749">
        <v>14131</v>
      </c>
      <c r="C6" s="750"/>
      <c r="D6" s="4"/>
      <c r="E6" s="4"/>
      <c r="F6" s="4"/>
      <c r="G6" s="4"/>
      <c r="H6" s="4"/>
      <c r="I6" s="4"/>
      <c r="J6" s="4"/>
      <c r="K6" s="4"/>
      <c r="L6" s="4"/>
    </row>
    <row r="7" spans="1:12" ht="12" customHeight="1" x14ac:dyDescent="0.2">
      <c r="A7" s="184">
        <v>28</v>
      </c>
      <c r="B7" s="749">
        <v>14164</v>
      </c>
      <c r="C7" s="750"/>
      <c r="D7" s="4"/>
      <c r="E7" s="4"/>
      <c r="F7" s="4"/>
      <c r="G7" s="4"/>
      <c r="H7" s="4"/>
      <c r="I7" s="4"/>
      <c r="J7" s="4"/>
      <c r="K7" s="4"/>
      <c r="L7" s="4"/>
    </row>
    <row r="8" spans="1:12" ht="12" customHeight="1" x14ac:dyDescent="0.2">
      <c r="A8" s="184">
        <v>29</v>
      </c>
      <c r="B8" s="749">
        <v>14245</v>
      </c>
      <c r="C8" s="750"/>
      <c r="D8" s="4"/>
      <c r="E8" s="4"/>
      <c r="F8" s="4"/>
      <c r="G8" s="4"/>
      <c r="H8" s="4"/>
      <c r="I8" s="4"/>
      <c r="J8" s="4"/>
      <c r="K8" s="4"/>
      <c r="L8" s="4"/>
    </row>
    <row r="9" spans="1:12" ht="12" customHeight="1" x14ac:dyDescent="0.2">
      <c r="A9" s="184">
        <v>30</v>
      </c>
      <c r="B9" s="749">
        <v>14382</v>
      </c>
      <c r="C9" s="750"/>
      <c r="D9" s="4"/>
      <c r="E9" s="4"/>
      <c r="F9" s="4"/>
      <c r="G9" s="4"/>
      <c r="H9" s="4"/>
      <c r="I9" s="4"/>
      <c r="J9" s="4"/>
      <c r="K9" s="4"/>
      <c r="L9" s="4"/>
    </row>
    <row r="10" spans="1:12" ht="12" customHeight="1" x14ac:dyDescent="0.2">
      <c r="A10" s="184" t="s">
        <v>4006</v>
      </c>
      <c r="B10" s="749">
        <v>14566</v>
      </c>
      <c r="C10" s="750"/>
      <c r="D10" s="4"/>
      <c r="E10" s="4"/>
      <c r="F10" s="4"/>
      <c r="G10" s="4"/>
      <c r="H10" s="4"/>
      <c r="I10" s="4"/>
      <c r="J10" s="4"/>
      <c r="K10" s="4"/>
      <c r="L10" s="4"/>
    </row>
    <row r="11" spans="1:12" ht="12" customHeight="1" x14ac:dyDescent="0.2">
      <c r="A11" s="184">
        <v>2</v>
      </c>
      <c r="B11" s="749">
        <v>14491</v>
      </c>
      <c r="C11" s="750"/>
      <c r="D11" s="4"/>
      <c r="E11" s="4"/>
      <c r="F11" s="4"/>
      <c r="G11" s="4"/>
      <c r="H11" s="4"/>
      <c r="I11" s="4"/>
      <c r="J11" s="4"/>
      <c r="K11" s="4"/>
      <c r="L11" s="4"/>
    </row>
    <row r="12" spans="1:12" ht="12" customHeight="1" x14ac:dyDescent="0.2">
      <c r="A12" s="184">
        <v>3</v>
      </c>
      <c r="B12" s="749">
        <v>14321</v>
      </c>
      <c r="C12" s="750"/>
      <c r="D12" s="4"/>
      <c r="E12" s="4"/>
      <c r="F12" s="4"/>
      <c r="G12" s="4"/>
      <c r="H12" s="4"/>
      <c r="I12" s="4"/>
      <c r="J12" s="4"/>
      <c r="K12" s="4"/>
      <c r="L12" s="4"/>
    </row>
    <row r="13" spans="1:12" ht="12" customHeight="1" x14ac:dyDescent="0.2">
      <c r="A13" s="184">
        <v>4</v>
      </c>
      <c r="B13" s="749">
        <v>14489</v>
      </c>
      <c r="C13" s="750"/>
      <c r="D13" s="4"/>
      <c r="E13" s="4"/>
      <c r="F13" s="4"/>
      <c r="G13" s="4"/>
      <c r="H13" s="4"/>
      <c r="I13" s="4"/>
      <c r="J13" s="4"/>
      <c r="K13" s="4"/>
      <c r="L13" s="4"/>
    </row>
    <row r="14" spans="1:12" ht="12" customHeight="1" x14ac:dyDescent="0.2">
      <c r="A14" s="184">
        <v>5</v>
      </c>
      <c r="B14" s="749">
        <v>14857</v>
      </c>
      <c r="C14" s="750"/>
      <c r="D14" s="4"/>
      <c r="E14" s="4"/>
      <c r="F14" s="4"/>
      <c r="G14" s="4"/>
      <c r="H14" s="4"/>
      <c r="I14" s="4"/>
      <c r="J14" s="4"/>
      <c r="K14" s="4"/>
      <c r="L14" s="4"/>
    </row>
    <row r="15" spans="1:12" ht="12" customHeight="1" x14ac:dyDescent="0.2">
      <c r="A15" s="7" t="s">
        <v>2209</v>
      </c>
      <c r="B15" s="4"/>
      <c r="C15" s="2"/>
      <c r="D15" s="2" t="s">
        <v>4426</v>
      </c>
      <c r="E15" s="4"/>
      <c r="F15" s="4"/>
      <c r="G15" s="4"/>
      <c r="H15" s="4"/>
      <c r="I15" s="4"/>
      <c r="J15" s="4"/>
      <c r="K15" s="4"/>
      <c r="L15" s="4"/>
    </row>
    <row r="16" spans="1:12" ht="12" customHeight="1" x14ac:dyDescent="0.2">
      <c r="A16" s="7"/>
      <c r="B16" s="4"/>
      <c r="C16" s="2"/>
      <c r="D16" s="2"/>
      <c r="E16" s="4"/>
      <c r="F16" s="4"/>
      <c r="G16" s="4"/>
      <c r="H16" s="4"/>
      <c r="I16" s="4"/>
      <c r="J16" s="4"/>
      <c r="K16" s="4"/>
      <c r="L16" s="4"/>
    </row>
    <row r="17" spans="1:12" ht="14.15" customHeight="1" x14ac:dyDescent="0.2">
      <c r="A17" s="6" t="s">
        <v>75</v>
      </c>
      <c r="B17" s="4"/>
      <c r="C17" s="4"/>
      <c r="D17" s="4"/>
      <c r="E17" s="4"/>
      <c r="F17" s="4"/>
      <c r="G17" s="4"/>
      <c r="H17" s="4"/>
      <c r="I17" s="4"/>
      <c r="J17" s="2" t="s">
        <v>613</v>
      </c>
      <c r="K17" s="4"/>
      <c r="L17" s="4"/>
    </row>
    <row r="18" spans="1:12" ht="12" customHeight="1" x14ac:dyDescent="0.2">
      <c r="A18" s="640" t="s">
        <v>139</v>
      </c>
      <c r="B18" s="640"/>
      <c r="C18" s="640" t="s">
        <v>97</v>
      </c>
      <c r="D18" s="640"/>
      <c r="E18" s="869" t="s">
        <v>849</v>
      </c>
      <c r="F18" s="870"/>
      <c r="G18" s="869" t="s">
        <v>850</v>
      </c>
      <c r="H18" s="871"/>
      <c r="I18" s="740" t="s">
        <v>851</v>
      </c>
      <c r="J18" s="809"/>
      <c r="K18" s="872" t="s">
        <v>583</v>
      </c>
      <c r="L18" s="872"/>
    </row>
    <row r="19" spans="1:12" s="28" customFormat="1" ht="12" customHeight="1" x14ac:dyDescent="0.2">
      <c r="A19" s="626">
        <v>26</v>
      </c>
      <c r="B19" s="627"/>
      <c r="C19" s="749">
        <v>9382159</v>
      </c>
      <c r="D19" s="750"/>
      <c r="E19" s="749">
        <v>9008079</v>
      </c>
      <c r="F19" s="750"/>
      <c r="G19" s="749">
        <v>55813</v>
      </c>
      <c r="H19" s="750"/>
      <c r="I19" s="749">
        <v>311949</v>
      </c>
      <c r="J19" s="750"/>
      <c r="K19" s="768">
        <v>6318</v>
      </c>
      <c r="L19" s="769"/>
    </row>
    <row r="20" spans="1:12" s="28" customFormat="1" ht="12" customHeight="1" x14ac:dyDescent="0.2">
      <c r="A20" s="626">
        <v>27</v>
      </c>
      <c r="B20" s="627"/>
      <c r="C20" s="749">
        <v>9716402</v>
      </c>
      <c r="D20" s="750"/>
      <c r="E20" s="749">
        <v>9292482</v>
      </c>
      <c r="F20" s="750"/>
      <c r="G20" s="749">
        <v>72163</v>
      </c>
      <c r="H20" s="750"/>
      <c r="I20" s="749">
        <v>341579</v>
      </c>
      <c r="J20" s="750"/>
      <c r="K20" s="768">
        <v>10178</v>
      </c>
      <c r="L20" s="769"/>
    </row>
    <row r="21" spans="1:12" s="28" customFormat="1" ht="12" customHeight="1" x14ac:dyDescent="0.2">
      <c r="A21" s="626">
        <v>28</v>
      </c>
      <c r="B21" s="627"/>
      <c r="C21" s="749">
        <v>9822236</v>
      </c>
      <c r="D21" s="750"/>
      <c r="E21" s="749">
        <v>9387858</v>
      </c>
      <c r="F21" s="750"/>
      <c r="G21" s="749">
        <v>68485</v>
      </c>
      <c r="H21" s="750"/>
      <c r="I21" s="749">
        <v>364849</v>
      </c>
      <c r="J21" s="750"/>
      <c r="K21" s="873">
        <v>1044</v>
      </c>
      <c r="L21" s="874"/>
    </row>
    <row r="22" spans="1:12" s="28" customFormat="1" ht="12" customHeight="1" x14ac:dyDescent="0.2">
      <c r="A22" s="626">
        <v>29</v>
      </c>
      <c r="B22" s="627"/>
      <c r="C22" s="749">
        <v>10055495</v>
      </c>
      <c r="D22" s="750"/>
      <c r="E22" s="749">
        <v>9595633</v>
      </c>
      <c r="F22" s="750"/>
      <c r="G22" s="749">
        <v>73180</v>
      </c>
      <c r="H22" s="750"/>
      <c r="I22" s="749">
        <v>371579</v>
      </c>
      <c r="J22" s="750"/>
      <c r="K22" s="873">
        <v>15103</v>
      </c>
      <c r="L22" s="874"/>
    </row>
    <row r="23" spans="1:12" s="28" customFormat="1" ht="12" customHeight="1" x14ac:dyDescent="0.2">
      <c r="A23" s="626">
        <v>30</v>
      </c>
      <c r="B23" s="627"/>
      <c r="C23" s="749">
        <v>11625701</v>
      </c>
      <c r="D23" s="750"/>
      <c r="E23" s="749">
        <v>11174585</v>
      </c>
      <c r="F23" s="750"/>
      <c r="G23" s="749">
        <v>77039</v>
      </c>
      <c r="H23" s="750"/>
      <c r="I23" s="749">
        <v>373385</v>
      </c>
      <c r="J23" s="750"/>
      <c r="K23" s="873">
        <v>692</v>
      </c>
      <c r="L23" s="874"/>
    </row>
    <row r="24" spans="1:12" s="28" customFormat="1" ht="12" customHeight="1" x14ac:dyDescent="0.2">
      <c r="A24" s="626" t="s">
        <v>4006</v>
      </c>
      <c r="B24" s="627"/>
      <c r="C24" s="749">
        <v>12205013</v>
      </c>
      <c r="D24" s="750"/>
      <c r="E24" s="749">
        <v>11713623</v>
      </c>
      <c r="F24" s="750"/>
      <c r="G24" s="749">
        <v>72300</v>
      </c>
      <c r="H24" s="750"/>
      <c r="I24" s="749">
        <v>409399</v>
      </c>
      <c r="J24" s="750"/>
      <c r="K24" s="873">
        <v>9691</v>
      </c>
      <c r="L24" s="874"/>
    </row>
    <row r="25" spans="1:12" s="28" customFormat="1" ht="12" customHeight="1" x14ac:dyDescent="0.2">
      <c r="A25" s="626">
        <v>2</v>
      </c>
      <c r="B25" s="627"/>
      <c r="C25" s="749">
        <v>12007151</v>
      </c>
      <c r="D25" s="750"/>
      <c r="E25" s="749">
        <v>11514142</v>
      </c>
      <c r="F25" s="750"/>
      <c r="G25" s="749">
        <v>66039</v>
      </c>
      <c r="H25" s="750"/>
      <c r="I25" s="749">
        <v>416916</v>
      </c>
      <c r="J25" s="750"/>
      <c r="K25" s="873">
        <v>10054</v>
      </c>
      <c r="L25" s="874"/>
    </row>
    <row r="26" spans="1:12" s="28" customFormat="1" ht="12" customHeight="1" x14ac:dyDescent="0.2">
      <c r="A26" s="626">
        <v>3</v>
      </c>
      <c r="B26" s="627"/>
      <c r="C26" s="749">
        <v>12285028</v>
      </c>
      <c r="D26" s="750"/>
      <c r="E26" s="749">
        <v>11773456</v>
      </c>
      <c r="F26" s="750"/>
      <c r="G26" s="749">
        <v>64057</v>
      </c>
      <c r="H26" s="750"/>
      <c r="I26" s="749">
        <v>437578</v>
      </c>
      <c r="J26" s="750"/>
      <c r="K26" s="873">
        <v>9937</v>
      </c>
      <c r="L26" s="874"/>
    </row>
    <row r="27" spans="1:12" s="28" customFormat="1" ht="12" customHeight="1" x14ac:dyDescent="0.2">
      <c r="A27" s="626">
        <v>4</v>
      </c>
      <c r="B27" s="627"/>
      <c r="C27" s="749">
        <v>12834906</v>
      </c>
      <c r="D27" s="750"/>
      <c r="E27" s="749">
        <v>12237386</v>
      </c>
      <c r="F27" s="750"/>
      <c r="G27" s="749">
        <v>65002</v>
      </c>
      <c r="H27" s="750"/>
      <c r="I27" s="749">
        <v>523586</v>
      </c>
      <c r="J27" s="750"/>
      <c r="K27" s="873">
        <v>8932</v>
      </c>
      <c r="L27" s="874"/>
    </row>
    <row r="28" spans="1:12" s="28" customFormat="1" ht="12" customHeight="1" x14ac:dyDescent="0.2">
      <c r="A28" s="626">
        <v>5</v>
      </c>
      <c r="B28" s="627"/>
      <c r="C28" s="749">
        <v>13254614</v>
      </c>
      <c r="D28" s="750"/>
      <c r="E28" s="749">
        <v>12562900</v>
      </c>
      <c r="F28" s="750"/>
      <c r="G28" s="749">
        <v>67020</v>
      </c>
      <c r="H28" s="750"/>
      <c r="I28" s="749">
        <v>614479</v>
      </c>
      <c r="J28" s="750"/>
      <c r="K28" s="873">
        <v>10215</v>
      </c>
      <c r="L28" s="874"/>
    </row>
    <row r="29" spans="1:12" ht="12" customHeight="1" x14ac:dyDescent="0.2">
      <c r="A29" s="7" t="s">
        <v>2838</v>
      </c>
      <c r="B29" s="4"/>
      <c r="C29" s="4"/>
      <c r="D29" s="4"/>
      <c r="E29" s="4"/>
      <c r="F29" s="4"/>
      <c r="G29" s="4"/>
      <c r="H29" s="4"/>
      <c r="I29" s="4"/>
      <c r="J29" s="4"/>
      <c r="K29" s="4"/>
      <c r="L29" s="2" t="s">
        <v>4255</v>
      </c>
    </row>
    <row r="30" spans="1:12" ht="12" customHeight="1" x14ac:dyDescent="0.2">
      <c r="A30" s="7"/>
      <c r="B30" s="4"/>
      <c r="C30" s="4"/>
      <c r="D30" s="4"/>
      <c r="E30" s="4"/>
      <c r="F30" s="4"/>
      <c r="G30" s="4"/>
      <c r="H30" s="4"/>
      <c r="I30" s="4"/>
      <c r="J30" s="4"/>
      <c r="K30" s="4"/>
      <c r="L30" s="4"/>
    </row>
    <row r="31" spans="1:12" ht="14.15" customHeight="1" x14ac:dyDescent="0.2">
      <c r="A31" s="6" t="s">
        <v>4782</v>
      </c>
      <c r="B31"/>
      <c r="C31"/>
      <c r="D31"/>
      <c r="E31"/>
      <c r="F31"/>
      <c r="G31"/>
      <c r="H31"/>
      <c r="I31"/>
      <c r="J31"/>
      <c r="K31"/>
      <c r="L31"/>
    </row>
    <row r="32" spans="1:12" ht="12" customHeight="1" x14ac:dyDescent="0.2">
      <c r="A32" s="6"/>
      <c r="B32"/>
      <c r="C32" s="2" t="s">
        <v>33</v>
      </c>
      <c r="D32"/>
      <c r="E32"/>
      <c r="F32"/>
      <c r="G32"/>
      <c r="H32"/>
      <c r="I32"/>
      <c r="J32"/>
      <c r="K32"/>
      <c r="L32"/>
    </row>
    <row r="33" spans="1:12" ht="12" customHeight="1" x14ac:dyDescent="0.2">
      <c r="A33" s="704" t="s">
        <v>1831</v>
      </c>
      <c r="B33" s="626" t="s">
        <v>72</v>
      </c>
      <c r="C33" s="627"/>
      <c r="D33" s="420"/>
      <c r="E33" s="13"/>
      <c r="F33"/>
      <c r="G33"/>
      <c r="H33"/>
      <c r="I33"/>
      <c r="J33"/>
      <c r="K33"/>
      <c r="L33"/>
    </row>
    <row r="34" spans="1:12" ht="12" customHeight="1" x14ac:dyDescent="0.2">
      <c r="A34" s="706"/>
      <c r="B34" s="626" t="s">
        <v>73</v>
      </c>
      <c r="C34" s="673"/>
      <c r="D34" s="420"/>
      <c r="E34" s="13"/>
      <c r="F34"/>
      <c r="G34"/>
      <c r="H34"/>
      <c r="I34"/>
      <c r="J34"/>
      <c r="K34"/>
      <c r="L34"/>
    </row>
    <row r="35" spans="1:12" ht="12" customHeight="1" x14ac:dyDescent="0.2">
      <c r="A35" s="184">
        <v>26</v>
      </c>
      <c r="B35" s="768">
        <v>10745</v>
      </c>
      <c r="C35" s="769"/>
      <c r="D35" s="524"/>
      <c r="E35" s="524"/>
      <c r="F35"/>
      <c r="G35"/>
      <c r="H35"/>
      <c r="I35"/>
      <c r="J35"/>
      <c r="K35"/>
      <c r="L35"/>
    </row>
    <row r="36" spans="1:12" ht="12" customHeight="1" x14ac:dyDescent="0.2">
      <c r="A36" s="184">
        <v>27</v>
      </c>
      <c r="B36" s="768">
        <v>10070</v>
      </c>
      <c r="C36" s="769"/>
      <c r="D36" s="524"/>
      <c r="E36" s="524"/>
      <c r="F36"/>
      <c r="G36"/>
      <c r="H36"/>
      <c r="I36"/>
      <c r="J36"/>
      <c r="K36"/>
      <c r="L36"/>
    </row>
    <row r="37" spans="1:12" ht="12" customHeight="1" x14ac:dyDescent="0.2">
      <c r="A37" s="184">
        <v>28</v>
      </c>
      <c r="B37" s="768">
        <v>9459</v>
      </c>
      <c r="C37" s="769"/>
      <c r="D37" s="524"/>
      <c r="E37" s="524"/>
      <c r="F37"/>
      <c r="G37"/>
      <c r="H37"/>
      <c r="I37"/>
      <c r="J37"/>
      <c r="K37"/>
      <c r="L37"/>
    </row>
    <row r="38" spans="1:12" ht="12" customHeight="1" x14ac:dyDescent="0.2">
      <c r="A38" s="184">
        <v>29</v>
      </c>
      <c r="B38" s="768">
        <v>8970</v>
      </c>
      <c r="C38" s="769"/>
      <c r="D38" s="524"/>
      <c r="E38" s="524"/>
      <c r="F38"/>
      <c r="G38"/>
      <c r="H38"/>
      <c r="I38"/>
      <c r="J38"/>
      <c r="K38"/>
      <c r="L38"/>
    </row>
    <row r="39" spans="1:12" ht="12" customHeight="1" x14ac:dyDescent="0.2">
      <c r="A39" s="184">
        <v>30</v>
      </c>
      <c r="B39" s="768">
        <v>8504</v>
      </c>
      <c r="C39" s="769"/>
      <c r="D39" s="524"/>
      <c r="E39" s="524"/>
      <c r="F39"/>
      <c r="G39"/>
      <c r="H39"/>
      <c r="I39"/>
      <c r="J39"/>
      <c r="K39"/>
      <c r="L39"/>
    </row>
    <row r="40" spans="1:12" ht="12" customHeight="1" x14ac:dyDescent="0.2">
      <c r="A40" s="184" t="s">
        <v>4006</v>
      </c>
      <c r="B40" s="768">
        <v>8226</v>
      </c>
      <c r="C40" s="769"/>
      <c r="D40" s="524"/>
      <c r="E40" s="524"/>
      <c r="F40"/>
      <c r="G40"/>
      <c r="H40"/>
      <c r="I40"/>
      <c r="J40"/>
      <c r="K40"/>
      <c r="L40"/>
    </row>
    <row r="41" spans="1:12" ht="12" customHeight="1" x14ac:dyDescent="0.2">
      <c r="A41" s="184">
        <v>2</v>
      </c>
      <c r="B41" s="768">
        <v>8076</v>
      </c>
      <c r="C41" s="769"/>
      <c r="D41" s="524"/>
      <c r="E41" s="524"/>
      <c r="F41"/>
      <c r="G41"/>
      <c r="H41"/>
      <c r="I41"/>
      <c r="J41"/>
      <c r="K41"/>
      <c r="L41"/>
    </row>
    <row r="42" spans="1:12" ht="12" customHeight="1" x14ac:dyDescent="0.2">
      <c r="A42" s="184">
        <v>3</v>
      </c>
      <c r="B42" s="768">
        <v>7926</v>
      </c>
      <c r="C42" s="769"/>
      <c r="D42" s="524"/>
      <c r="E42" s="524"/>
      <c r="F42"/>
      <c r="G42"/>
      <c r="H42"/>
      <c r="I42"/>
      <c r="J42"/>
      <c r="K42"/>
      <c r="L42"/>
    </row>
    <row r="43" spans="1:12" ht="12" customHeight="1" x14ac:dyDescent="0.2">
      <c r="A43" s="184">
        <v>4</v>
      </c>
      <c r="B43" s="768">
        <v>7693</v>
      </c>
      <c r="C43" s="769"/>
      <c r="D43" s="524"/>
      <c r="E43" s="524"/>
      <c r="F43"/>
      <c r="G43"/>
      <c r="H43"/>
      <c r="I43"/>
      <c r="J43"/>
      <c r="K43"/>
      <c r="L43"/>
    </row>
    <row r="44" spans="1:12" ht="12" customHeight="1" x14ac:dyDescent="0.2">
      <c r="A44" s="184">
        <v>5</v>
      </c>
      <c r="B44" s="768">
        <v>7471</v>
      </c>
      <c r="C44" s="769"/>
      <c r="D44" s="524"/>
      <c r="E44" s="524"/>
      <c r="F44"/>
      <c r="G44"/>
      <c r="H44"/>
      <c r="I44"/>
      <c r="J44"/>
      <c r="K44"/>
      <c r="L44"/>
    </row>
    <row r="45" spans="1:12" ht="12" customHeight="1" x14ac:dyDescent="0.2">
      <c r="A45" s="4"/>
      <c r="B45" s="4"/>
      <c r="C45" s="2" t="s">
        <v>4426</v>
      </c>
      <c r="D45" s="4"/>
      <c r="E45" s="4"/>
      <c r="F45"/>
      <c r="G45" s="4"/>
      <c r="H45" s="4"/>
      <c r="I45" s="4"/>
      <c r="J45" s="4"/>
      <c r="K45"/>
      <c r="L45"/>
    </row>
    <row r="46" spans="1:12" ht="12" customHeight="1" x14ac:dyDescent="0.2">
      <c r="A46" s="4"/>
      <c r="B46" s="4"/>
      <c r="C46" s="4"/>
      <c r="D46" s="4"/>
      <c r="E46" s="4"/>
      <c r="F46" s="2"/>
      <c r="G46" s="4"/>
      <c r="H46" s="4"/>
      <c r="I46" s="4"/>
      <c r="J46" s="4"/>
      <c r="K46"/>
      <c r="L46"/>
    </row>
    <row r="47" spans="1:12" ht="14.15" customHeight="1" x14ac:dyDescent="0.2">
      <c r="A47" s="6" t="s">
        <v>4783</v>
      </c>
      <c r="B47" s="4"/>
      <c r="C47" s="4"/>
      <c r="D47" s="4"/>
      <c r="E47" s="4"/>
      <c r="F47" s="4"/>
      <c r="G47" s="4"/>
      <c r="H47" s="4"/>
      <c r="I47" s="4"/>
      <c r="J47" s="4"/>
      <c r="K47"/>
      <c r="L47"/>
    </row>
    <row r="48" spans="1:12" ht="14.15" customHeight="1" x14ac:dyDescent="0.2">
      <c r="A48" s="6" t="s">
        <v>493</v>
      </c>
      <c r="B48" s="4"/>
      <c r="C48" s="4"/>
      <c r="D48" s="4"/>
      <c r="E48" s="4"/>
      <c r="F48" s="4"/>
      <c r="G48" s="4"/>
      <c r="H48" s="4"/>
      <c r="I48" s="4"/>
      <c r="J48" s="2" t="s">
        <v>91</v>
      </c>
      <c r="K48" s="4"/>
      <c r="L48"/>
    </row>
    <row r="49" spans="1:12" ht="12" customHeight="1" x14ac:dyDescent="0.2">
      <c r="A49" s="184" t="s">
        <v>139</v>
      </c>
      <c r="B49" s="184" t="s">
        <v>925</v>
      </c>
      <c r="C49" s="184" t="s">
        <v>926</v>
      </c>
      <c r="D49" s="184" t="s">
        <v>927</v>
      </c>
      <c r="E49" s="184" t="s">
        <v>928</v>
      </c>
      <c r="F49" s="194" t="s">
        <v>974</v>
      </c>
      <c r="G49" s="626" t="s">
        <v>929</v>
      </c>
      <c r="H49" s="627"/>
      <c r="I49" s="184" t="s">
        <v>930</v>
      </c>
      <c r="J49" s="184" t="s">
        <v>931</v>
      </c>
      <c r="K49"/>
      <c r="L49"/>
    </row>
    <row r="50" spans="1:12" ht="12" customHeight="1" x14ac:dyDescent="0.2">
      <c r="A50" s="184">
        <v>26</v>
      </c>
      <c r="B50" s="50">
        <v>1505</v>
      </c>
      <c r="C50" s="50">
        <v>63</v>
      </c>
      <c r="D50" s="146">
        <v>0</v>
      </c>
      <c r="E50" s="50">
        <v>32</v>
      </c>
      <c r="F50" s="50">
        <v>709</v>
      </c>
      <c r="G50" s="768">
        <v>22987</v>
      </c>
      <c r="H50" s="769"/>
      <c r="I50" s="50">
        <v>345</v>
      </c>
      <c r="J50" s="50">
        <v>28</v>
      </c>
      <c r="K50" s="8"/>
      <c r="L50"/>
    </row>
    <row r="51" spans="1:12" ht="12" customHeight="1" x14ac:dyDescent="0.2">
      <c r="A51" s="184">
        <v>27</v>
      </c>
      <c r="B51" s="50">
        <v>1282</v>
      </c>
      <c r="C51" s="50">
        <v>58</v>
      </c>
      <c r="D51" s="146">
        <v>0</v>
      </c>
      <c r="E51" s="50">
        <v>27</v>
      </c>
      <c r="F51" s="50">
        <v>619</v>
      </c>
      <c r="G51" s="768">
        <v>23607</v>
      </c>
      <c r="H51" s="769"/>
      <c r="I51" s="50">
        <v>339</v>
      </c>
      <c r="J51" s="50">
        <v>29</v>
      </c>
      <c r="K51" s="8"/>
      <c r="L51"/>
    </row>
    <row r="52" spans="1:12" ht="12" customHeight="1" x14ac:dyDescent="0.2">
      <c r="A52" s="184">
        <v>28</v>
      </c>
      <c r="B52" s="50">
        <v>1069</v>
      </c>
      <c r="C52" s="50">
        <v>54</v>
      </c>
      <c r="D52" s="146">
        <v>0</v>
      </c>
      <c r="E52" s="50">
        <v>22</v>
      </c>
      <c r="F52" s="50">
        <v>442</v>
      </c>
      <c r="G52" s="768">
        <v>24083</v>
      </c>
      <c r="H52" s="769"/>
      <c r="I52" s="50">
        <v>339</v>
      </c>
      <c r="J52" s="50">
        <v>29</v>
      </c>
      <c r="K52" s="8"/>
      <c r="L52"/>
    </row>
    <row r="53" spans="1:12" ht="12" customHeight="1" x14ac:dyDescent="0.2">
      <c r="A53" s="184">
        <v>29</v>
      </c>
      <c r="B53" s="50">
        <v>885</v>
      </c>
      <c r="C53" s="50">
        <v>46</v>
      </c>
      <c r="D53" s="146">
        <v>0</v>
      </c>
      <c r="E53" s="50">
        <v>20</v>
      </c>
      <c r="F53" s="50">
        <v>466</v>
      </c>
      <c r="G53" s="768">
        <v>24634</v>
      </c>
      <c r="H53" s="769"/>
      <c r="I53" s="50">
        <v>333</v>
      </c>
      <c r="J53" s="50">
        <v>24</v>
      </c>
      <c r="K53" s="8"/>
      <c r="L53"/>
    </row>
    <row r="54" spans="1:12" ht="12" customHeight="1" x14ac:dyDescent="0.2">
      <c r="A54" s="184">
        <v>30</v>
      </c>
      <c r="B54" s="50">
        <v>724</v>
      </c>
      <c r="C54" s="50">
        <v>41</v>
      </c>
      <c r="D54" s="146">
        <v>0</v>
      </c>
      <c r="E54" s="50">
        <v>19</v>
      </c>
      <c r="F54" s="50">
        <v>401</v>
      </c>
      <c r="G54" s="768">
        <v>25099</v>
      </c>
      <c r="H54" s="769"/>
      <c r="I54" s="50">
        <v>329</v>
      </c>
      <c r="J54" s="50">
        <v>30</v>
      </c>
      <c r="K54" s="8"/>
      <c r="L54"/>
    </row>
    <row r="55" spans="1:12" ht="12" customHeight="1" x14ac:dyDescent="0.2">
      <c r="A55" s="184" t="s">
        <v>4006</v>
      </c>
      <c r="B55" s="50">
        <v>581</v>
      </c>
      <c r="C55" s="50">
        <v>33</v>
      </c>
      <c r="D55" s="146">
        <v>0</v>
      </c>
      <c r="E55" s="50">
        <v>18</v>
      </c>
      <c r="F55" s="50">
        <v>345</v>
      </c>
      <c r="G55" s="768">
        <v>25373</v>
      </c>
      <c r="H55" s="769"/>
      <c r="I55" s="50">
        <v>331</v>
      </c>
      <c r="J55" s="50">
        <v>29</v>
      </c>
      <c r="K55" s="8"/>
      <c r="L55"/>
    </row>
    <row r="56" spans="1:12" ht="12" customHeight="1" x14ac:dyDescent="0.2">
      <c r="A56" s="184">
        <v>2</v>
      </c>
      <c r="B56" s="50">
        <v>449</v>
      </c>
      <c r="C56" s="50">
        <v>32</v>
      </c>
      <c r="D56" s="146">
        <v>0</v>
      </c>
      <c r="E56" s="50">
        <v>15</v>
      </c>
      <c r="F56" s="50">
        <v>287</v>
      </c>
      <c r="G56" s="768">
        <v>25591</v>
      </c>
      <c r="H56" s="769"/>
      <c r="I56" s="50">
        <v>330</v>
      </c>
      <c r="J56" s="50">
        <v>31</v>
      </c>
      <c r="K56" s="8"/>
      <c r="L56"/>
    </row>
    <row r="57" spans="1:12" ht="12" customHeight="1" x14ac:dyDescent="0.2">
      <c r="A57" s="184">
        <v>3</v>
      </c>
      <c r="B57" s="50">
        <v>363</v>
      </c>
      <c r="C57" s="50">
        <v>31</v>
      </c>
      <c r="D57" s="146">
        <v>0</v>
      </c>
      <c r="E57" s="50">
        <v>13</v>
      </c>
      <c r="F57" s="50">
        <v>241</v>
      </c>
      <c r="G57" s="768">
        <v>25701</v>
      </c>
      <c r="H57" s="769"/>
      <c r="I57" s="50">
        <v>335</v>
      </c>
      <c r="J57" s="50">
        <v>32</v>
      </c>
      <c r="K57" s="8"/>
      <c r="L57"/>
    </row>
    <row r="58" spans="1:12" ht="12" customHeight="1" x14ac:dyDescent="0.2">
      <c r="A58" s="184">
        <v>4</v>
      </c>
      <c r="B58" s="50">
        <v>276</v>
      </c>
      <c r="C58" s="50">
        <v>24</v>
      </c>
      <c r="D58" s="146">
        <v>0</v>
      </c>
      <c r="E58" s="50">
        <v>10</v>
      </c>
      <c r="F58" s="50">
        <v>179</v>
      </c>
      <c r="G58" s="768">
        <v>25668</v>
      </c>
      <c r="H58" s="769"/>
      <c r="I58" s="50">
        <v>325</v>
      </c>
      <c r="J58" s="50">
        <v>33</v>
      </c>
      <c r="K58" s="8"/>
      <c r="L58"/>
    </row>
    <row r="59" spans="1:12" ht="12" customHeight="1" x14ac:dyDescent="0.2">
      <c r="A59" s="184">
        <v>5</v>
      </c>
      <c r="B59" s="50">
        <v>220</v>
      </c>
      <c r="C59" s="50">
        <v>24</v>
      </c>
      <c r="D59" s="146">
        <v>0</v>
      </c>
      <c r="E59" s="50">
        <v>13</v>
      </c>
      <c r="F59" s="50">
        <v>135</v>
      </c>
      <c r="G59" s="768">
        <v>25692</v>
      </c>
      <c r="H59" s="769"/>
      <c r="I59" s="50">
        <v>318</v>
      </c>
      <c r="J59" s="50">
        <v>32</v>
      </c>
      <c r="K59" s="8"/>
      <c r="L59"/>
    </row>
    <row r="60" spans="1:12" ht="12" customHeight="1" x14ac:dyDescent="0.2">
      <c r="A60" s="4" t="s">
        <v>1752</v>
      </c>
      <c r="B60"/>
      <c r="C60"/>
      <c r="D60"/>
      <c r="E60"/>
      <c r="F60"/>
      <c r="G60"/>
      <c r="H60"/>
      <c r="I60"/>
      <c r="J60" s="2" t="s">
        <v>494</v>
      </c>
      <c r="K60"/>
      <c r="L60"/>
    </row>
    <row r="61" spans="1:12" ht="12" customHeight="1" x14ac:dyDescent="0.2">
      <c r="A61" s="184" t="s">
        <v>139</v>
      </c>
      <c r="B61" s="184" t="s">
        <v>925</v>
      </c>
      <c r="C61" s="184" t="s">
        <v>926</v>
      </c>
      <c r="D61" s="184" t="s">
        <v>927</v>
      </c>
      <c r="E61" s="184" t="s">
        <v>928</v>
      </c>
      <c r="F61" s="194" t="s">
        <v>974</v>
      </c>
      <c r="G61" s="626" t="s">
        <v>929</v>
      </c>
      <c r="H61" s="627"/>
      <c r="I61" s="184" t="s">
        <v>930</v>
      </c>
      <c r="J61" s="184" t="s">
        <v>931</v>
      </c>
      <c r="K61" s="196"/>
      <c r="L61"/>
    </row>
    <row r="62" spans="1:12" ht="12" customHeight="1" x14ac:dyDescent="0.2">
      <c r="A62" s="184">
        <v>26</v>
      </c>
      <c r="B62" s="50">
        <v>676590</v>
      </c>
      <c r="C62" s="50">
        <v>52936</v>
      </c>
      <c r="D62" s="146">
        <v>0</v>
      </c>
      <c r="E62" s="402">
        <v>13985</v>
      </c>
      <c r="F62" s="50">
        <v>150138</v>
      </c>
      <c r="G62" s="768">
        <v>15687430</v>
      </c>
      <c r="H62" s="769"/>
      <c r="I62" s="50">
        <v>288440</v>
      </c>
      <c r="J62" s="50">
        <v>19935</v>
      </c>
      <c r="K62" s="426"/>
      <c r="L62"/>
    </row>
    <row r="63" spans="1:12" ht="12" customHeight="1" x14ac:dyDescent="0.2">
      <c r="A63" s="184">
        <v>27</v>
      </c>
      <c r="B63" s="50">
        <v>582257</v>
      </c>
      <c r="C63" s="50">
        <v>49145</v>
      </c>
      <c r="D63" s="146">
        <v>0</v>
      </c>
      <c r="E63" s="402">
        <v>11947</v>
      </c>
      <c r="F63" s="50">
        <v>135041</v>
      </c>
      <c r="G63" s="768">
        <v>16303410</v>
      </c>
      <c r="H63" s="769"/>
      <c r="I63" s="50">
        <v>288097</v>
      </c>
      <c r="J63" s="50">
        <v>22239</v>
      </c>
      <c r="K63" s="426"/>
      <c r="L63"/>
    </row>
    <row r="64" spans="1:12" ht="12" customHeight="1" x14ac:dyDescent="0.2">
      <c r="A64" s="184">
        <v>28</v>
      </c>
      <c r="B64" s="50">
        <v>486828</v>
      </c>
      <c r="C64" s="50">
        <v>45830</v>
      </c>
      <c r="D64" s="146">
        <v>0</v>
      </c>
      <c r="E64" s="402">
        <v>9549</v>
      </c>
      <c r="F64" s="50">
        <v>143997</v>
      </c>
      <c r="G64" s="768">
        <v>16671894</v>
      </c>
      <c r="H64" s="769"/>
      <c r="I64" s="50">
        <v>287979</v>
      </c>
      <c r="J64" s="50">
        <v>22239</v>
      </c>
      <c r="K64" s="426"/>
      <c r="L64"/>
    </row>
    <row r="65" spans="1:12" ht="12" customHeight="1" x14ac:dyDescent="0.2">
      <c r="A65" s="184">
        <v>29</v>
      </c>
      <c r="B65" s="50">
        <v>403946</v>
      </c>
      <c r="C65" s="50">
        <v>38575</v>
      </c>
      <c r="D65" s="146">
        <v>0</v>
      </c>
      <c r="E65" s="402">
        <v>8653</v>
      </c>
      <c r="F65" s="50">
        <v>101934</v>
      </c>
      <c r="G65" s="768">
        <v>17025156</v>
      </c>
      <c r="H65" s="769"/>
      <c r="I65" s="50">
        <v>283097</v>
      </c>
      <c r="J65" s="50">
        <v>19505</v>
      </c>
      <c r="K65" s="426"/>
      <c r="L65"/>
    </row>
    <row r="66" spans="1:12" ht="12" customHeight="1" x14ac:dyDescent="0.2">
      <c r="A66" s="184">
        <v>30</v>
      </c>
      <c r="B66" s="50">
        <v>330190</v>
      </c>
      <c r="C66" s="50">
        <v>34484</v>
      </c>
      <c r="D66" s="146">
        <v>0</v>
      </c>
      <c r="E66" s="402">
        <v>8472</v>
      </c>
      <c r="F66" s="50">
        <v>88259</v>
      </c>
      <c r="G66" s="768">
        <v>17361196</v>
      </c>
      <c r="H66" s="769"/>
      <c r="I66" s="50">
        <v>279785</v>
      </c>
      <c r="J66" s="50">
        <v>23968</v>
      </c>
      <c r="K66" s="426"/>
      <c r="L66"/>
    </row>
    <row r="67" spans="1:12" ht="12" customHeight="1" x14ac:dyDescent="0.2">
      <c r="A67" s="184" t="s">
        <v>4006</v>
      </c>
      <c r="B67" s="50">
        <v>264341</v>
      </c>
      <c r="C67" s="50">
        <v>27498</v>
      </c>
      <c r="D67" s="146">
        <v>0</v>
      </c>
      <c r="E67" s="402">
        <v>8068</v>
      </c>
      <c r="F67" s="50">
        <v>76932</v>
      </c>
      <c r="G67" s="768">
        <v>17598951</v>
      </c>
      <c r="H67" s="769"/>
      <c r="I67" s="50">
        <v>281917</v>
      </c>
      <c r="J67" s="50">
        <v>23768</v>
      </c>
      <c r="K67" s="426"/>
      <c r="L67"/>
    </row>
    <row r="68" spans="1:12" ht="12" customHeight="1" x14ac:dyDescent="0.2">
      <c r="A68" s="184">
        <v>2</v>
      </c>
      <c r="B68" s="50">
        <v>204607</v>
      </c>
      <c r="C68" s="50">
        <v>26577</v>
      </c>
      <c r="D68" s="146">
        <v>0</v>
      </c>
      <c r="E68" s="402">
        <v>6525</v>
      </c>
      <c r="F68" s="50">
        <v>63625</v>
      </c>
      <c r="G68" s="768">
        <v>17831998</v>
      </c>
      <c r="H68" s="769"/>
      <c r="I68" s="50">
        <v>281621</v>
      </c>
      <c r="J68" s="50">
        <v>25603</v>
      </c>
      <c r="K68" s="426"/>
      <c r="L68"/>
    </row>
    <row r="69" spans="1:12" ht="12" customHeight="1" x14ac:dyDescent="0.2">
      <c r="A69" s="184">
        <v>3</v>
      </c>
      <c r="B69" s="50">
        <v>165562</v>
      </c>
      <c r="C69" s="50">
        <v>25574</v>
      </c>
      <c r="D69" s="146">
        <v>0</v>
      </c>
      <c r="E69" s="402">
        <v>5642</v>
      </c>
      <c r="F69" s="50">
        <v>52117</v>
      </c>
      <c r="G69" s="768">
        <v>17925681</v>
      </c>
      <c r="H69" s="769"/>
      <c r="I69" s="50">
        <v>284428</v>
      </c>
      <c r="J69" s="50">
        <v>25938</v>
      </c>
      <c r="K69" s="426"/>
      <c r="L69"/>
    </row>
    <row r="70" spans="1:12" ht="12" customHeight="1" x14ac:dyDescent="0.2">
      <c r="A70" s="184">
        <v>4</v>
      </c>
      <c r="B70" s="50">
        <v>123975</v>
      </c>
      <c r="C70" s="50">
        <v>19445</v>
      </c>
      <c r="D70" s="146">
        <v>0</v>
      </c>
      <c r="E70" s="402">
        <v>4268</v>
      </c>
      <c r="F70" s="50">
        <v>38845</v>
      </c>
      <c r="G70" s="768">
        <v>17872638</v>
      </c>
      <c r="H70" s="769"/>
      <c r="I70" s="50">
        <v>272755</v>
      </c>
      <c r="J70" s="50">
        <v>24876</v>
      </c>
      <c r="K70" s="426"/>
      <c r="L70"/>
    </row>
    <row r="71" spans="1:12" ht="12" customHeight="1" x14ac:dyDescent="0.2">
      <c r="A71" s="184">
        <v>5</v>
      </c>
      <c r="B71" s="50">
        <v>99303</v>
      </c>
      <c r="C71" s="50">
        <v>19817</v>
      </c>
      <c r="D71" s="146">
        <v>0</v>
      </c>
      <c r="E71" s="402">
        <v>5611</v>
      </c>
      <c r="F71" s="50">
        <v>28731</v>
      </c>
      <c r="G71" s="768">
        <v>18261904</v>
      </c>
      <c r="H71" s="769"/>
      <c r="I71" s="50">
        <v>271661</v>
      </c>
      <c r="J71" s="50">
        <v>25058</v>
      </c>
      <c r="K71" s="426"/>
      <c r="L71"/>
    </row>
    <row r="72" spans="1:12" ht="12" customHeight="1" x14ac:dyDescent="0.2">
      <c r="A72" s="197"/>
      <c r="B72" s="143"/>
      <c r="C72" s="143"/>
      <c r="D72" s="427"/>
      <c r="E72" s="428"/>
      <c r="F72" s="143"/>
      <c r="G72" s="429"/>
      <c r="H72" s="429"/>
      <c r="I72" s="143"/>
      <c r="J72" s="2"/>
      <c r="K72" s="426"/>
      <c r="L72"/>
    </row>
    <row r="73" spans="1:12" ht="14.15" customHeight="1" x14ac:dyDescent="0.2">
      <c r="A73" s="864" t="s">
        <v>167</v>
      </c>
      <c r="B73" s="864"/>
      <c r="C73" s="864"/>
      <c r="D73"/>
      <c r="E73" s="2" t="s">
        <v>494</v>
      </c>
      <c r="F73" s="143"/>
      <c r="G73" s="876" t="s">
        <v>168</v>
      </c>
      <c r="H73" s="876"/>
      <c r="I73" s="143"/>
      <c r="J73" s="2" t="s">
        <v>494</v>
      </c>
      <c r="K73" s="426"/>
      <c r="L73"/>
    </row>
    <row r="74" spans="1:12" ht="12" customHeight="1" x14ac:dyDescent="0.2">
      <c r="A74" s="640" t="s">
        <v>1831</v>
      </c>
      <c r="B74" s="875" t="s">
        <v>169</v>
      </c>
      <c r="C74" s="875"/>
      <c r="D74" s="875" t="s">
        <v>170</v>
      </c>
      <c r="E74" s="875"/>
      <c r="F74" s="143"/>
      <c r="G74" s="875" t="s">
        <v>1831</v>
      </c>
      <c r="H74" s="875" t="s">
        <v>170</v>
      </c>
      <c r="I74" s="875"/>
      <c r="J74" s="143"/>
      <c r="K74" s="426"/>
      <c r="L74"/>
    </row>
    <row r="75" spans="1:12" ht="12" customHeight="1" x14ac:dyDescent="0.2">
      <c r="A75" s="640"/>
      <c r="B75" s="316" t="s">
        <v>968</v>
      </c>
      <c r="C75" s="184" t="s">
        <v>1064</v>
      </c>
      <c r="D75" s="398" t="s">
        <v>968</v>
      </c>
      <c r="E75" s="184" t="s">
        <v>1064</v>
      </c>
      <c r="F75" s="197"/>
      <c r="G75" s="875"/>
      <c r="H75" s="99" t="s">
        <v>968</v>
      </c>
      <c r="I75" s="184" t="s">
        <v>1064</v>
      </c>
      <c r="J75" s="1"/>
      <c r="K75"/>
      <c r="L75"/>
    </row>
    <row r="76" spans="1:12" ht="12" customHeight="1" x14ac:dyDescent="0.2">
      <c r="A76" s="184">
        <v>26</v>
      </c>
      <c r="B76" s="50">
        <v>0</v>
      </c>
      <c r="C76" s="50">
        <v>0</v>
      </c>
      <c r="D76" s="50">
        <v>813</v>
      </c>
      <c r="E76" s="50">
        <v>699976</v>
      </c>
      <c r="F76" s="11"/>
      <c r="G76" s="380">
        <v>26</v>
      </c>
      <c r="H76" s="18">
        <v>3</v>
      </c>
      <c r="I76" s="18">
        <v>52</v>
      </c>
      <c r="J76"/>
      <c r="K76"/>
      <c r="L76"/>
    </row>
    <row r="77" spans="1:12" ht="12" customHeight="1" x14ac:dyDescent="0.2">
      <c r="A77" s="184">
        <v>27</v>
      </c>
      <c r="B77" s="50">
        <v>0</v>
      </c>
      <c r="C77" s="50">
        <v>0</v>
      </c>
      <c r="D77" s="50">
        <v>804</v>
      </c>
      <c r="E77" s="50">
        <v>697430</v>
      </c>
      <c r="F77" s="11"/>
      <c r="G77" s="380">
        <v>27</v>
      </c>
      <c r="H77" s="18">
        <v>3</v>
      </c>
      <c r="I77" s="18">
        <v>52</v>
      </c>
      <c r="J77"/>
      <c r="K77"/>
      <c r="L77"/>
    </row>
    <row r="78" spans="1:12" ht="12" customHeight="1" x14ac:dyDescent="0.2">
      <c r="A78" s="184">
        <v>28</v>
      </c>
      <c r="B78" s="50">
        <v>0</v>
      </c>
      <c r="C78" s="50">
        <v>0</v>
      </c>
      <c r="D78" s="50">
        <v>811</v>
      </c>
      <c r="E78" s="50">
        <v>701910</v>
      </c>
      <c r="F78" s="11"/>
      <c r="G78" s="380">
        <v>28</v>
      </c>
      <c r="H78" s="18">
        <v>3</v>
      </c>
      <c r="I78" s="18">
        <v>636</v>
      </c>
      <c r="J78"/>
      <c r="K78"/>
      <c r="L78"/>
    </row>
    <row r="79" spans="1:12" ht="12" customHeight="1" x14ac:dyDescent="0.2">
      <c r="A79" s="184">
        <v>29</v>
      </c>
      <c r="B79" s="50">
        <v>0</v>
      </c>
      <c r="C79" s="50">
        <v>0</v>
      </c>
      <c r="D79" s="50">
        <v>809</v>
      </c>
      <c r="E79" s="50">
        <v>699257</v>
      </c>
      <c r="F79" s="11"/>
      <c r="G79" s="380">
        <v>29</v>
      </c>
      <c r="H79" s="18">
        <v>3</v>
      </c>
      <c r="I79" s="18">
        <v>636</v>
      </c>
      <c r="J79"/>
      <c r="K79"/>
      <c r="L79"/>
    </row>
    <row r="80" spans="1:12" ht="12" customHeight="1" x14ac:dyDescent="0.2">
      <c r="A80" s="184">
        <v>30</v>
      </c>
      <c r="B80" s="50">
        <v>0</v>
      </c>
      <c r="C80" s="50">
        <v>0</v>
      </c>
      <c r="D80" s="50">
        <v>813</v>
      </c>
      <c r="E80" s="50">
        <v>701536</v>
      </c>
      <c r="F80" s="11"/>
      <c r="G80" s="380">
        <v>30</v>
      </c>
      <c r="H80" s="18">
        <v>2</v>
      </c>
      <c r="I80" s="18">
        <v>164</v>
      </c>
      <c r="J80"/>
      <c r="K80"/>
      <c r="L80"/>
    </row>
    <row r="81" spans="1:12" ht="12" customHeight="1" x14ac:dyDescent="0.2">
      <c r="A81" s="184" t="s">
        <v>4006</v>
      </c>
      <c r="B81" s="50">
        <v>0</v>
      </c>
      <c r="C81" s="50">
        <v>0</v>
      </c>
      <c r="D81" s="50">
        <v>840</v>
      </c>
      <c r="E81" s="50">
        <v>723903</v>
      </c>
      <c r="F81" s="11"/>
      <c r="G81" s="380" t="s">
        <v>4006</v>
      </c>
      <c r="H81" s="18">
        <v>1</v>
      </c>
      <c r="I81" s="18">
        <v>168</v>
      </c>
      <c r="J81"/>
      <c r="K81"/>
      <c r="L81"/>
    </row>
    <row r="82" spans="1:12" ht="12" customHeight="1" x14ac:dyDescent="0.2">
      <c r="A82" s="184">
        <v>2</v>
      </c>
      <c r="B82" s="50">
        <v>0</v>
      </c>
      <c r="C82" s="50">
        <v>0</v>
      </c>
      <c r="D82" s="50">
        <v>843</v>
      </c>
      <c r="E82" s="50">
        <v>726499</v>
      </c>
      <c r="F82" s="11"/>
      <c r="G82" s="380">
        <v>2</v>
      </c>
      <c r="H82" s="18">
        <v>1</v>
      </c>
      <c r="I82" s="18">
        <v>170</v>
      </c>
      <c r="J82"/>
      <c r="K82"/>
      <c r="L82"/>
    </row>
    <row r="83" spans="1:12" ht="12" customHeight="1" x14ac:dyDescent="0.2">
      <c r="A83" s="184">
        <v>3</v>
      </c>
      <c r="B83" s="50">
        <v>0</v>
      </c>
      <c r="C83" s="50">
        <v>0</v>
      </c>
      <c r="D83" s="50">
        <v>857</v>
      </c>
      <c r="E83" s="50">
        <v>736015</v>
      </c>
      <c r="F83" s="11"/>
      <c r="G83" s="380">
        <v>3</v>
      </c>
      <c r="H83" s="18">
        <v>1</v>
      </c>
      <c r="I83" s="18">
        <v>171</v>
      </c>
      <c r="J83"/>
      <c r="K83"/>
      <c r="L83"/>
    </row>
    <row r="84" spans="1:12" ht="12" customHeight="1" x14ac:dyDescent="0.2">
      <c r="A84" s="184">
        <v>4</v>
      </c>
      <c r="B84" s="50">
        <v>0</v>
      </c>
      <c r="C84" s="50">
        <v>0</v>
      </c>
      <c r="D84" s="50">
        <v>877</v>
      </c>
      <c r="E84" s="50">
        <v>747783</v>
      </c>
      <c r="F84" s="11"/>
      <c r="G84" s="380">
        <v>4</v>
      </c>
      <c r="H84" s="18">
        <v>2</v>
      </c>
      <c r="I84" s="18">
        <v>171</v>
      </c>
      <c r="J84"/>
      <c r="K84"/>
      <c r="L84"/>
    </row>
    <row r="85" spans="1:12" ht="12" customHeight="1" x14ac:dyDescent="0.2">
      <c r="A85" s="184">
        <v>5</v>
      </c>
      <c r="B85" s="50">
        <v>0</v>
      </c>
      <c r="C85" s="50">
        <v>0</v>
      </c>
      <c r="D85" s="50">
        <v>893</v>
      </c>
      <c r="E85" s="50">
        <v>776490</v>
      </c>
      <c r="F85" s="11"/>
      <c r="G85" s="380">
        <v>5</v>
      </c>
      <c r="H85" s="18">
        <v>2</v>
      </c>
      <c r="I85" s="18">
        <v>177</v>
      </c>
      <c r="J85"/>
      <c r="K85"/>
      <c r="L85"/>
    </row>
    <row r="86" spans="1:12" ht="12" customHeight="1" x14ac:dyDescent="0.2">
      <c r="A86" s="4"/>
      <c r="B86" s="4"/>
      <c r="C86" s="4"/>
      <c r="D86" s="4"/>
      <c r="E86"/>
      <c r="F86" s="2"/>
      <c r="G86"/>
      <c r="H86" s="4"/>
      <c r="I86" s="2" t="s">
        <v>3366</v>
      </c>
      <c r="J86"/>
      <c r="K86"/>
      <c r="L86"/>
    </row>
    <row r="87" spans="1:12" ht="12" customHeight="1" x14ac:dyDescent="0.2">
      <c r="A87" s="4"/>
      <c r="B87" s="4"/>
      <c r="C87" s="4"/>
      <c r="D87" s="4"/>
      <c r="E87"/>
      <c r="F87" s="2"/>
      <c r="G87"/>
      <c r="H87" s="4"/>
      <c r="I87" s="2"/>
      <c r="J87" s="4"/>
      <c r="K87" s="4"/>
      <c r="L87"/>
    </row>
    <row r="88" spans="1:12" ht="12" customHeight="1" x14ac:dyDescent="0.2"/>
    <row r="89" spans="1:12" ht="12" customHeight="1" x14ac:dyDescent="0.2"/>
    <row r="90" spans="1:12" ht="12" customHeight="1" x14ac:dyDescent="0.2"/>
  </sheetData>
  <mergeCells count="119">
    <mergeCell ref="G59:H59"/>
    <mergeCell ref="G71:H71"/>
    <mergeCell ref="A74:A75"/>
    <mergeCell ref="B74:C74"/>
    <mergeCell ref="D74:E74"/>
    <mergeCell ref="G74:G75"/>
    <mergeCell ref="H74:I74"/>
    <mergeCell ref="G66:H66"/>
    <mergeCell ref="G67:H67"/>
    <mergeCell ref="G68:H68"/>
    <mergeCell ref="G69:H69"/>
    <mergeCell ref="G70:H70"/>
    <mergeCell ref="A73:C73"/>
    <mergeCell ref="G73:H73"/>
    <mergeCell ref="G61:H61"/>
    <mergeCell ref="G62:H62"/>
    <mergeCell ref="G63:H63"/>
    <mergeCell ref="G64:H64"/>
    <mergeCell ref="G65:H65"/>
    <mergeCell ref="G54:H54"/>
    <mergeCell ref="G55:H55"/>
    <mergeCell ref="G56:H56"/>
    <mergeCell ref="G57:H57"/>
    <mergeCell ref="G58:H58"/>
    <mergeCell ref="B43:C43"/>
    <mergeCell ref="G49:H49"/>
    <mergeCell ref="G50:H50"/>
    <mergeCell ref="G51:H51"/>
    <mergeCell ref="G52:H52"/>
    <mergeCell ref="B44:C44"/>
    <mergeCell ref="G53:H53"/>
    <mergeCell ref="B37:C37"/>
    <mergeCell ref="B38:C38"/>
    <mergeCell ref="B39:C39"/>
    <mergeCell ref="B40:C40"/>
    <mergeCell ref="B41:C41"/>
    <mergeCell ref="B42:C42"/>
    <mergeCell ref="A33:A34"/>
    <mergeCell ref="B33:C33"/>
    <mergeCell ref="B34:C34"/>
    <mergeCell ref="B35:C35"/>
    <mergeCell ref="B36:C36"/>
    <mergeCell ref="A27:B27"/>
    <mergeCell ref="C27:D27"/>
    <mergeCell ref="E27:F27"/>
    <mergeCell ref="A28:B28"/>
    <mergeCell ref="C28:D28"/>
    <mergeCell ref="E28:F28"/>
    <mergeCell ref="G27:H27"/>
    <mergeCell ref="I27:J27"/>
    <mergeCell ref="K27:L27"/>
    <mergeCell ref="G28:H28"/>
    <mergeCell ref="I28:J28"/>
    <mergeCell ref="K28:L28"/>
    <mergeCell ref="A26:B26"/>
    <mergeCell ref="C26:D26"/>
    <mergeCell ref="E26:F26"/>
    <mergeCell ref="G26:H26"/>
    <mergeCell ref="I26:J26"/>
    <mergeCell ref="K26:L26"/>
    <mergeCell ref="A25:B25"/>
    <mergeCell ref="C25:D25"/>
    <mergeCell ref="E25:F25"/>
    <mergeCell ref="G25:H25"/>
    <mergeCell ref="I25:J25"/>
    <mergeCell ref="K25:L25"/>
    <mergeCell ref="A24:B24"/>
    <mergeCell ref="C24:D24"/>
    <mergeCell ref="E24:F24"/>
    <mergeCell ref="G24:H24"/>
    <mergeCell ref="I24:J24"/>
    <mergeCell ref="K24:L24"/>
    <mergeCell ref="A23:B23"/>
    <mergeCell ref="C23:D23"/>
    <mergeCell ref="E23:F23"/>
    <mergeCell ref="G23:H23"/>
    <mergeCell ref="I23:J23"/>
    <mergeCell ref="K23:L23"/>
    <mergeCell ref="A22:B22"/>
    <mergeCell ref="C22:D22"/>
    <mergeCell ref="E22:F22"/>
    <mergeCell ref="G22:H22"/>
    <mergeCell ref="I22:J22"/>
    <mergeCell ref="K22:L22"/>
    <mergeCell ref="A21:B21"/>
    <mergeCell ref="C21:D21"/>
    <mergeCell ref="E21:F21"/>
    <mergeCell ref="G21:H21"/>
    <mergeCell ref="I21:J21"/>
    <mergeCell ref="K21:L21"/>
    <mergeCell ref="K18:L18"/>
    <mergeCell ref="B9:C9"/>
    <mergeCell ref="B10:C10"/>
    <mergeCell ref="B11:C11"/>
    <mergeCell ref="B12:C12"/>
    <mergeCell ref="B13:C13"/>
    <mergeCell ref="A18:B18"/>
    <mergeCell ref="C18:D18"/>
    <mergeCell ref="A20:B20"/>
    <mergeCell ref="C20:D20"/>
    <mergeCell ref="E20:F20"/>
    <mergeCell ref="G20:H20"/>
    <mergeCell ref="I20:J20"/>
    <mergeCell ref="K20:L20"/>
    <mergeCell ref="A19:B19"/>
    <mergeCell ref="C19:D19"/>
    <mergeCell ref="E19:F19"/>
    <mergeCell ref="G19:H19"/>
    <mergeCell ref="I19:J19"/>
    <mergeCell ref="K19:L19"/>
    <mergeCell ref="B4:C4"/>
    <mergeCell ref="B5:C5"/>
    <mergeCell ref="B6:C6"/>
    <mergeCell ref="B7:C7"/>
    <mergeCell ref="B8:C8"/>
    <mergeCell ref="B14:C14"/>
    <mergeCell ref="E18:F18"/>
    <mergeCell ref="G18:H18"/>
    <mergeCell ref="I18:J18"/>
  </mergeCells>
  <phoneticPr fontId="2"/>
  <pageMargins left="0.74803149606299213" right="0.74803149606299213" top="0.98425196850393704" bottom="0.98425196850393704" header="0.51181102362204722" footer="0.51181102362204722"/>
  <pageSetup paperSize="9" scale="70" fitToWidth="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tabColor theme="5" tint="0.39997558519241921"/>
  </sheetPr>
  <dimension ref="A1:O162"/>
  <sheetViews>
    <sheetView view="pageBreakPreview" topLeftCell="A141" zoomScaleNormal="100" zoomScaleSheetLayoutView="100" workbookViewId="0">
      <selection activeCell="C134" sqref="C134"/>
    </sheetView>
  </sheetViews>
  <sheetFormatPr defaultColWidth="9" defaultRowHeight="12" x14ac:dyDescent="0.2"/>
  <cols>
    <col min="1" max="1" width="6.453125" style="21" customWidth="1"/>
    <col min="2" max="2" width="7.7265625" style="21" customWidth="1"/>
    <col min="3" max="3" width="8.6328125" style="21" customWidth="1"/>
    <col min="4" max="4" width="9.36328125" style="21" customWidth="1"/>
    <col min="5" max="6" width="7.453125" style="21" customWidth="1"/>
    <col min="7" max="7" width="8.6328125" style="21" customWidth="1"/>
    <col min="8" max="9" width="6.453125" style="21" customWidth="1"/>
    <col min="10" max="10" width="6.90625" style="21" customWidth="1"/>
    <col min="11" max="11" width="7.453125" style="21" customWidth="1"/>
    <col min="12" max="12" width="7.26953125" style="21" customWidth="1"/>
    <col min="13" max="13" width="7.453125" style="21" customWidth="1"/>
    <col min="14" max="14" width="6.453125" style="21" customWidth="1"/>
    <col min="15" max="16384" width="9" style="21"/>
  </cols>
  <sheetData>
    <row r="1" spans="1:13" ht="14.15" customHeight="1" x14ac:dyDescent="0.2">
      <c r="A1" s="47" t="s">
        <v>863</v>
      </c>
      <c r="B1" s="4"/>
      <c r="C1" s="4"/>
      <c r="D1" s="4"/>
      <c r="E1" s="4"/>
      <c r="F1" s="4"/>
      <c r="G1" s="4"/>
      <c r="H1" s="4"/>
      <c r="I1" s="4"/>
      <c r="J1" s="4"/>
      <c r="K1" s="4"/>
      <c r="L1" s="4"/>
      <c r="M1" s="4"/>
    </row>
    <row r="2" spans="1:13" ht="14.15" customHeight="1" x14ac:dyDescent="0.2">
      <c r="A2" s="47" t="s">
        <v>806</v>
      </c>
      <c r="B2" s="4"/>
      <c r="C2" s="4"/>
      <c r="D2" s="4"/>
      <c r="E2" s="4"/>
      <c r="F2" s="4"/>
      <c r="G2" s="4"/>
      <c r="H2" s="4"/>
      <c r="I2" s="4"/>
      <c r="J2" s="4"/>
      <c r="K2" s="2" t="s">
        <v>91</v>
      </c>
      <c r="L2" s="4"/>
      <c r="M2" s="4"/>
    </row>
    <row r="3" spans="1:13" ht="12" customHeight="1" x14ac:dyDescent="0.2">
      <c r="A3" s="704" t="s">
        <v>932</v>
      </c>
      <c r="B3" s="190" t="s">
        <v>1650</v>
      </c>
      <c r="C3" s="190" t="s">
        <v>1651</v>
      </c>
      <c r="D3" s="190" t="s">
        <v>1652</v>
      </c>
      <c r="E3" s="190" t="s">
        <v>1653</v>
      </c>
      <c r="F3" s="190" t="s">
        <v>1654</v>
      </c>
      <c r="G3" s="190" t="s">
        <v>1655</v>
      </c>
      <c r="H3" s="190" t="s">
        <v>1656</v>
      </c>
      <c r="I3" s="190" t="s">
        <v>1127</v>
      </c>
      <c r="J3" s="190" t="s">
        <v>1426</v>
      </c>
      <c r="K3" s="704" t="s">
        <v>437</v>
      </c>
      <c r="L3" s="4"/>
      <c r="M3" s="4"/>
    </row>
    <row r="4" spans="1:13" ht="12" customHeight="1" x14ac:dyDescent="0.2">
      <c r="A4" s="706"/>
      <c r="B4" s="191" t="s">
        <v>173</v>
      </c>
      <c r="C4" s="191" t="s">
        <v>770</v>
      </c>
      <c r="D4" s="191" t="s">
        <v>770</v>
      </c>
      <c r="E4" s="191" t="s">
        <v>770</v>
      </c>
      <c r="F4" s="191" t="s">
        <v>770</v>
      </c>
      <c r="G4" s="191" t="s">
        <v>770</v>
      </c>
      <c r="H4" s="191" t="s">
        <v>770</v>
      </c>
      <c r="I4" s="191" t="s">
        <v>770</v>
      </c>
      <c r="J4" s="191" t="s">
        <v>770</v>
      </c>
      <c r="K4" s="706"/>
      <c r="L4" s="4"/>
      <c r="M4" s="4"/>
    </row>
    <row r="5" spans="1:13" ht="13" customHeight="1" x14ac:dyDescent="0.2">
      <c r="A5" s="184">
        <v>26</v>
      </c>
      <c r="B5" s="150">
        <v>472</v>
      </c>
      <c r="C5" s="150">
        <v>411</v>
      </c>
      <c r="D5" s="150">
        <v>377</v>
      </c>
      <c r="E5" s="200">
        <v>18</v>
      </c>
      <c r="F5" s="200">
        <v>71</v>
      </c>
      <c r="G5" s="150">
        <v>386</v>
      </c>
      <c r="H5" s="200" t="s">
        <v>34</v>
      </c>
      <c r="I5" s="200">
        <v>9</v>
      </c>
      <c r="J5" s="204">
        <v>1</v>
      </c>
      <c r="K5" s="200">
        <v>4</v>
      </c>
      <c r="L5" s="4"/>
      <c r="M5" s="4"/>
    </row>
    <row r="6" spans="1:13" ht="13" customHeight="1" x14ac:dyDescent="0.2">
      <c r="A6" s="184">
        <v>27</v>
      </c>
      <c r="B6" s="150">
        <v>490</v>
      </c>
      <c r="C6" s="150">
        <v>422</v>
      </c>
      <c r="D6" s="150">
        <v>378</v>
      </c>
      <c r="E6" s="200">
        <v>17</v>
      </c>
      <c r="F6" s="200">
        <v>85</v>
      </c>
      <c r="G6" s="150">
        <v>412</v>
      </c>
      <c r="H6" s="200" t="s">
        <v>1080</v>
      </c>
      <c r="I6" s="200">
        <v>9</v>
      </c>
      <c r="J6" s="204">
        <v>1</v>
      </c>
      <c r="K6" s="200">
        <v>5</v>
      </c>
      <c r="L6" s="4"/>
      <c r="M6" s="4"/>
    </row>
    <row r="7" spans="1:13" ht="13" customHeight="1" x14ac:dyDescent="0.2">
      <c r="A7" s="184">
        <v>28</v>
      </c>
      <c r="B7" s="150">
        <v>494</v>
      </c>
      <c r="C7" s="150">
        <v>422</v>
      </c>
      <c r="D7" s="150">
        <v>377</v>
      </c>
      <c r="E7" s="200">
        <v>13</v>
      </c>
      <c r="F7" s="200">
        <v>99</v>
      </c>
      <c r="G7" s="150">
        <v>415</v>
      </c>
      <c r="H7" s="200" t="s">
        <v>1080</v>
      </c>
      <c r="I7" s="200">
        <v>6</v>
      </c>
      <c r="J7" s="204">
        <v>1</v>
      </c>
      <c r="K7" s="200">
        <v>7</v>
      </c>
      <c r="L7" s="4"/>
      <c r="M7" s="4"/>
    </row>
    <row r="8" spans="1:13" ht="13" customHeight="1" x14ac:dyDescent="0.2">
      <c r="A8" s="184">
        <v>29</v>
      </c>
      <c r="B8" s="150">
        <v>506</v>
      </c>
      <c r="C8" s="150">
        <v>431</v>
      </c>
      <c r="D8" s="150">
        <v>384</v>
      </c>
      <c r="E8" s="200">
        <v>14</v>
      </c>
      <c r="F8" s="200">
        <v>113</v>
      </c>
      <c r="G8" s="150">
        <v>429</v>
      </c>
      <c r="H8" s="200" t="s">
        <v>1080</v>
      </c>
      <c r="I8" s="200">
        <v>5</v>
      </c>
      <c r="J8" s="204">
        <v>1</v>
      </c>
      <c r="K8" s="200">
        <v>7</v>
      </c>
      <c r="L8" s="4"/>
      <c r="M8" s="4"/>
    </row>
    <row r="9" spans="1:13" ht="13" customHeight="1" x14ac:dyDescent="0.2">
      <c r="A9" s="184">
        <v>30</v>
      </c>
      <c r="B9" s="150">
        <v>497</v>
      </c>
      <c r="C9" s="150">
        <v>411</v>
      </c>
      <c r="D9" s="150">
        <v>379</v>
      </c>
      <c r="E9" s="200">
        <v>9</v>
      </c>
      <c r="F9" s="200">
        <v>121</v>
      </c>
      <c r="G9" s="150">
        <v>425</v>
      </c>
      <c r="H9" s="200" t="s">
        <v>1080</v>
      </c>
      <c r="I9" s="200">
        <v>7</v>
      </c>
      <c r="J9" s="204">
        <v>1</v>
      </c>
      <c r="K9" s="200">
        <v>9</v>
      </c>
      <c r="L9" s="4"/>
      <c r="M9" s="4"/>
    </row>
    <row r="10" spans="1:13" ht="13" customHeight="1" x14ac:dyDescent="0.2">
      <c r="A10" s="184" t="s">
        <v>4006</v>
      </c>
      <c r="B10" s="150">
        <v>514</v>
      </c>
      <c r="C10" s="150">
        <v>414</v>
      </c>
      <c r="D10" s="150">
        <v>384</v>
      </c>
      <c r="E10" s="200">
        <v>10</v>
      </c>
      <c r="F10" s="200">
        <v>126</v>
      </c>
      <c r="G10" s="150">
        <v>436</v>
      </c>
      <c r="H10" s="200" t="s">
        <v>1080</v>
      </c>
      <c r="I10" s="200">
        <v>5</v>
      </c>
      <c r="J10" s="204">
        <v>1</v>
      </c>
      <c r="K10" s="200">
        <v>10</v>
      </c>
      <c r="L10" s="4"/>
      <c r="M10" s="4"/>
    </row>
    <row r="11" spans="1:13" ht="13" customHeight="1" x14ac:dyDescent="0.2">
      <c r="A11" s="184">
        <v>2</v>
      </c>
      <c r="B11" s="150">
        <v>518</v>
      </c>
      <c r="C11" s="150">
        <v>418</v>
      </c>
      <c r="D11" s="150">
        <v>383</v>
      </c>
      <c r="E11" s="200">
        <v>10</v>
      </c>
      <c r="F11" s="200">
        <v>130</v>
      </c>
      <c r="G11" s="150">
        <v>432</v>
      </c>
      <c r="H11" s="200" t="s">
        <v>1080</v>
      </c>
      <c r="I11" s="200">
        <v>5</v>
      </c>
      <c r="J11" s="204">
        <v>1</v>
      </c>
      <c r="K11" s="200">
        <v>12</v>
      </c>
      <c r="L11" s="4"/>
      <c r="M11" s="4"/>
    </row>
    <row r="12" spans="1:13" ht="13" customHeight="1" x14ac:dyDescent="0.2">
      <c r="A12" s="184">
        <v>3</v>
      </c>
      <c r="B12" s="150">
        <v>526</v>
      </c>
      <c r="C12" s="150">
        <v>434</v>
      </c>
      <c r="D12" s="150">
        <v>403</v>
      </c>
      <c r="E12" s="200">
        <v>11</v>
      </c>
      <c r="F12" s="200">
        <v>128</v>
      </c>
      <c r="G12" s="150">
        <v>441</v>
      </c>
      <c r="H12" s="200" t="s">
        <v>1080</v>
      </c>
      <c r="I12" s="200">
        <v>5</v>
      </c>
      <c r="J12" s="204">
        <v>1</v>
      </c>
      <c r="K12" s="200">
        <v>11</v>
      </c>
      <c r="L12" s="4"/>
      <c r="M12" s="4"/>
    </row>
    <row r="13" spans="1:13" ht="13" customHeight="1" x14ac:dyDescent="0.2">
      <c r="A13" s="184">
        <v>4</v>
      </c>
      <c r="B13" s="150">
        <v>546</v>
      </c>
      <c r="C13" s="150">
        <v>444</v>
      </c>
      <c r="D13" s="150">
        <v>409</v>
      </c>
      <c r="E13" s="200">
        <v>10</v>
      </c>
      <c r="F13" s="200">
        <v>130</v>
      </c>
      <c r="G13" s="150">
        <v>458</v>
      </c>
      <c r="H13" s="200" t="s">
        <v>1080</v>
      </c>
      <c r="I13" s="200">
        <v>4</v>
      </c>
      <c r="J13" s="204">
        <v>2</v>
      </c>
      <c r="K13" s="200">
        <v>11</v>
      </c>
      <c r="L13" s="4"/>
      <c r="M13" s="4"/>
    </row>
    <row r="14" spans="1:13" ht="13" customHeight="1" x14ac:dyDescent="0.2">
      <c r="A14" s="184">
        <v>5</v>
      </c>
      <c r="B14" s="150">
        <v>552</v>
      </c>
      <c r="C14" s="150">
        <v>453</v>
      </c>
      <c r="D14" s="150">
        <v>415</v>
      </c>
      <c r="E14" s="200">
        <v>13</v>
      </c>
      <c r="F14" s="200">
        <v>131</v>
      </c>
      <c r="G14" s="150">
        <v>477</v>
      </c>
      <c r="H14" s="200" t="s">
        <v>1080</v>
      </c>
      <c r="I14" s="200">
        <v>6</v>
      </c>
      <c r="J14" s="204">
        <v>1</v>
      </c>
      <c r="K14" s="200">
        <v>13</v>
      </c>
      <c r="L14" s="4"/>
      <c r="M14" s="4"/>
    </row>
    <row r="15" spans="1:13" ht="12" customHeight="1" x14ac:dyDescent="0.2">
      <c r="A15" s="640" t="s">
        <v>932</v>
      </c>
      <c r="B15" s="640" t="s">
        <v>306</v>
      </c>
      <c r="C15" s="640" t="s">
        <v>307</v>
      </c>
      <c r="D15" s="190" t="s">
        <v>771</v>
      </c>
      <c r="E15" s="4"/>
      <c r="F15" s="4"/>
      <c r="G15" s="4"/>
      <c r="H15" s="4"/>
      <c r="I15" s="4"/>
      <c r="J15" s="4"/>
      <c r="K15" s="4"/>
      <c r="L15" s="4"/>
      <c r="M15" s="4"/>
    </row>
    <row r="16" spans="1:13" ht="12" customHeight="1" x14ac:dyDescent="0.2">
      <c r="A16" s="640"/>
      <c r="B16" s="640"/>
      <c r="C16" s="640"/>
      <c r="D16" s="191" t="s">
        <v>308</v>
      </c>
      <c r="E16" s="4"/>
      <c r="F16" s="4"/>
      <c r="G16" s="4"/>
      <c r="H16" s="4"/>
      <c r="I16" s="4"/>
      <c r="J16" s="4"/>
      <c r="K16" s="4"/>
      <c r="L16" s="4"/>
      <c r="M16" s="4"/>
    </row>
    <row r="17" spans="1:13" ht="13" customHeight="1" x14ac:dyDescent="0.2">
      <c r="A17" s="184">
        <v>26</v>
      </c>
      <c r="B17" s="200">
        <v>476</v>
      </c>
      <c r="C17" s="200">
        <v>378</v>
      </c>
      <c r="D17" s="205">
        <v>5.82</v>
      </c>
      <c r="E17" s="4"/>
      <c r="F17" s="4"/>
      <c r="G17" s="4"/>
      <c r="H17" s="4"/>
      <c r="I17" s="4"/>
      <c r="J17" s="4"/>
      <c r="K17" s="4"/>
      <c r="L17" s="4"/>
      <c r="M17" s="4"/>
    </row>
    <row r="18" spans="1:13" ht="13" customHeight="1" x14ac:dyDescent="0.2">
      <c r="A18" s="184">
        <v>27</v>
      </c>
      <c r="B18" s="200">
        <v>485</v>
      </c>
      <c r="C18" s="200">
        <v>387</v>
      </c>
      <c r="D18" s="205">
        <v>5.94</v>
      </c>
      <c r="E18" s="4"/>
      <c r="F18" s="4"/>
      <c r="G18" s="4"/>
      <c r="H18" s="4"/>
      <c r="I18" s="4"/>
      <c r="J18" s="4"/>
      <c r="K18" s="4"/>
      <c r="L18" s="4"/>
      <c r="M18" s="4"/>
    </row>
    <row r="19" spans="1:13" ht="13" customHeight="1" x14ac:dyDescent="0.2">
      <c r="A19" s="184">
        <v>28</v>
      </c>
      <c r="B19" s="200">
        <v>503</v>
      </c>
      <c r="C19" s="200">
        <v>396</v>
      </c>
      <c r="D19" s="205">
        <v>6.23</v>
      </c>
      <c r="E19" s="4"/>
      <c r="F19" s="4"/>
      <c r="G19" s="4"/>
      <c r="H19" s="4"/>
      <c r="I19" s="4"/>
      <c r="J19" s="4"/>
      <c r="K19" s="4"/>
      <c r="L19" s="4"/>
      <c r="M19" s="4"/>
    </row>
    <row r="20" spans="1:13" ht="13" customHeight="1" x14ac:dyDescent="0.2">
      <c r="A20" s="184">
        <v>29</v>
      </c>
      <c r="B20" s="200">
        <v>502</v>
      </c>
      <c r="C20" s="200">
        <v>406</v>
      </c>
      <c r="D20" s="205">
        <v>6.29</v>
      </c>
      <c r="E20" s="4"/>
      <c r="F20" s="4"/>
      <c r="G20" s="4"/>
      <c r="H20" s="4"/>
      <c r="I20" s="4"/>
      <c r="J20" s="4"/>
      <c r="K20" s="4"/>
      <c r="L20" s="4"/>
      <c r="M20" s="4"/>
    </row>
    <row r="21" spans="1:13" ht="13" customHeight="1" x14ac:dyDescent="0.2">
      <c r="A21" s="184">
        <v>30</v>
      </c>
      <c r="B21" s="200">
        <v>497</v>
      </c>
      <c r="C21" s="200">
        <v>406</v>
      </c>
      <c r="D21" s="205">
        <v>6.25</v>
      </c>
      <c r="E21" s="4"/>
      <c r="F21" s="4"/>
      <c r="G21" s="4"/>
      <c r="H21" s="4"/>
      <c r="I21" s="4"/>
      <c r="J21" s="4"/>
      <c r="K21" s="4"/>
      <c r="L21" s="4"/>
      <c r="M21" s="4"/>
    </row>
    <row r="22" spans="1:13" ht="13" customHeight="1" x14ac:dyDescent="0.2">
      <c r="A22" s="184" t="s">
        <v>4006</v>
      </c>
      <c r="B22" s="200">
        <v>514</v>
      </c>
      <c r="C22" s="200">
        <v>426</v>
      </c>
      <c r="D22" s="205">
        <v>6.56</v>
      </c>
      <c r="E22" s="4"/>
      <c r="F22" s="4"/>
      <c r="G22" s="4"/>
      <c r="H22" s="4"/>
      <c r="I22" s="4"/>
      <c r="J22" s="4"/>
      <c r="K22" s="4"/>
      <c r="L22" s="4"/>
      <c r="M22" s="4"/>
    </row>
    <row r="23" spans="1:13" ht="13" customHeight="1" x14ac:dyDescent="0.2">
      <c r="A23" s="184">
        <v>2</v>
      </c>
      <c r="B23" s="200">
        <v>518</v>
      </c>
      <c r="C23" s="200">
        <v>428</v>
      </c>
      <c r="D23" s="205">
        <v>6.7</v>
      </c>
      <c r="E23" s="4"/>
      <c r="F23" s="4"/>
      <c r="G23" s="4"/>
      <c r="H23" s="4"/>
      <c r="I23" s="4"/>
      <c r="J23" s="4"/>
      <c r="K23" s="4"/>
      <c r="L23" s="4"/>
      <c r="M23" s="4"/>
    </row>
    <row r="24" spans="1:13" ht="13" customHeight="1" x14ac:dyDescent="0.2">
      <c r="A24" s="184">
        <v>3</v>
      </c>
      <c r="B24" s="200">
        <v>526</v>
      </c>
      <c r="C24" s="200">
        <v>434</v>
      </c>
      <c r="D24" s="205">
        <v>6.87</v>
      </c>
      <c r="E24" s="4"/>
      <c r="F24" s="4"/>
      <c r="G24" s="4"/>
      <c r="H24" s="4"/>
      <c r="I24" s="4"/>
      <c r="J24" s="4"/>
      <c r="K24" s="4"/>
      <c r="L24" s="4"/>
      <c r="M24" s="4"/>
    </row>
    <row r="25" spans="1:13" ht="13" customHeight="1" x14ac:dyDescent="0.2">
      <c r="A25" s="184">
        <v>4</v>
      </c>
      <c r="B25" s="200">
        <v>546</v>
      </c>
      <c r="C25" s="200">
        <v>454</v>
      </c>
      <c r="D25" s="205">
        <v>7.23</v>
      </c>
      <c r="E25" s="4"/>
      <c r="F25" s="4"/>
      <c r="G25" s="4"/>
      <c r="H25" s="4"/>
      <c r="I25" s="4"/>
      <c r="J25" s="4"/>
      <c r="K25" s="4"/>
      <c r="L25" s="4"/>
      <c r="M25" s="4"/>
    </row>
    <row r="26" spans="1:13" ht="13" customHeight="1" x14ac:dyDescent="0.2">
      <c r="A26" s="184">
        <v>5</v>
      </c>
      <c r="B26" s="200">
        <v>552</v>
      </c>
      <c r="C26" s="200">
        <v>462</v>
      </c>
      <c r="D26" s="205">
        <v>7.43</v>
      </c>
      <c r="E26" s="4"/>
      <c r="F26" s="4"/>
      <c r="G26" s="4"/>
      <c r="H26" s="4"/>
      <c r="I26" s="4"/>
      <c r="J26" s="4"/>
      <c r="K26" s="4"/>
      <c r="L26" s="4"/>
      <c r="M26" s="4"/>
    </row>
    <row r="27" spans="1:13" ht="12" customHeight="1" x14ac:dyDescent="0.2">
      <c r="A27" s="7" t="s">
        <v>2303</v>
      </c>
      <c r="B27" s="4"/>
      <c r="C27" s="4"/>
      <c r="D27" s="4"/>
      <c r="E27" s="4"/>
      <c r="F27" s="4"/>
      <c r="G27" s="4"/>
      <c r="H27" s="4"/>
      <c r="I27" s="4"/>
      <c r="J27" s="1"/>
      <c r="K27" s="2"/>
      <c r="L27" s="4"/>
      <c r="M27" s="4"/>
    </row>
    <row r="28" spans="1:13" ht="12" customHeight="1" x14ac:dyDescent="0.2">
      <c r="A28" s="7"/>
      <c r="B28" s="4"/>
      <c r="C28" s="4"/>
      <c r="D28" s="4"/>
      <c r="E28" s="4"/>
      <c r="F28" s="2" t="s">
        <v>807</v>
      </c>
      <c r="G28" s="4"/>
      <c r="H28" s="4"/>
      <c r="I28" s="4"/>
      <c r="J28" s="4"/>
      <c r="K28" s="2"/>
      <c r="L28" s="4"/>
      <c r="M28" s="4"/>
    </row>
    <row r="29" spans="1:13" ht="9" customHeight="1" x14ac:dyDescent="0.2">
      <c r="A29" s="4"/>
      <c r="B29" s="4"/>
      <c r="C29" s="4"/>
      <c r="D29" s="4"/>
      <c r="E29" s="4"/>
      <c r="F29" s="4"/>
      <c r="G29" s="4"/>
      <c r="H29" s="4"/>
      <c r="I29" s="4"/>
      <c r="J29" s="4"/>
      <c r="K29" s="4"/>
      <c r="L29" s="4"/>
      <c r="M29" s="4"/>
    </row>
    <row r="30" spans="1:13" ht="14.15" customHeight="1" x14ac:dyDescent="0.2">
      <c r="A30" s="6" t="s">
        <v>808</v>
      </c>
      <c r="B30" s="4"/>
      <c r="C30" s="4"/>
      <c r="D30" s="4"/>
      <c r="E30" s="4"/>
      <c r="F30" s="4"/>
      <c r="G30" s="4"/>
      <c r="H30" s="4"/>
      <c r="I30" s="4"/>
      <c r="J30" s="4"/>
      <c r="K30" s="1"/>
      <c r="L30" s="2" t="s">
        <v>494</v>
      </c>
      <c r="M30" s="4"/>
    </row>
    <row r="31" spans="1:13" ht="12" customHeight="1" x14ac:dyDescent="0.2">
      <c r="A31" s="704" t="s">
        <v>809</v>
      </c>
      <c r="B31" s="711" t="s">
        <v>1675</v>
      </c>
      <c r="C31" s="190" t="s">
        <v>772</v>
      </c>
      <c r="D31" s="190" t="s">
        <v>773</v>
      </c>
      <c r="E31" s="190" t="s">
        <v>774</v>
      </c>
      <c r="F31" s="190" t="s">
        <v>775</v>
      </c>
      <c r="G31" s="190" t="s">
        <v>776</v>
      </c>
      <c r="H31" s="190" t="s">
        <v>777</v>
      </c>
      <c r="I31" s="190" t="s">
        <v>778</v>
      </c>
      <c r="J31" s="190" t="s">
        <v>779</v>
      </c>
      <c r="K31" s="430" t="s">
        <v>780</v>
      </c>
      <c r="L31" s="430" t="s">
        <v>3528</v>
      </c>
      <c r="M31" s="384" t="s">
        <v>4182</v>
      </c>
    </row>
    <row r="32" spans="1:13" ht="12" customHeight="1" x14ac:dyDescent="0.2">
      <c r="A32" s="705"/>
      <c r="B32" s="847"/>
      <c r="C32" s="389" t="s">
        <v>781</v>
      </c>
      <c r="D32" s="389" t="s">
        <v>781</v>
      </c>
      <c r="E32" s="389" t="s">
        <v>781</v>
      </c>
      <c r="F32" s="389" t="s">
        <v>781</v>
      </c>
      <c r="G32" s="389" t="s">
        <v>781</v>
      </c>
      <c r="H32" s="389" t="s">
        <v>781</v>
      </c>
      <c r="I32" s="389" t="s">
        <v>781</v>
      </c>
      <c r="J32" s="389" t="s">
        <v>781</v>
      </c>
      <c r="K32" s="191" t="s">
        <v>309</v>
      </c>
      <c r="L32" s="191" t="s">
        <v>3529</v>
      </c>
      <c r="M32" s="376" t="s">
        <v>4183</v>
      </c>
    </row>
    <row r="33" spans="1:13" ht="13" customHeight="1" x14ac:dyDescent="0.2">
      <c r="A33" s="184">
        <v>26</v>
      </c>
      <c r="B33" s="56">
        <v>753098</v>
      </c>
      <c r="C33" s="150">
        <v>201686</v>
      </c>
      <c r="D33" s="150">
        <v>95817</v>
      </c>
      <c r="E33" s="150">
        <v>2385</v>
      </c>
      <c r="F33" s="150">
        <v>23129</v>
      </c>
      <c r="G33" s="150">
        <v>420288</v>
      </c>
      <c r="H33" s="150" t="s">
        <v>34</v>
      </c>
      <c r="I33" s="150">
        <v>1848</v>
      </c>
      <c r="J33" s="150">
        <v>797</v>
      </c>
      <c r="K33" s="150">
        <v>7147</v>
      </c>
      <c r="L33" s="66" t="s">
        <v>34</v>
      </c>
      <c r="M33" s="66" t="s">
        <v>4005</v>
      </c>
    </row>
    <row r="34" spans="1:13" ht="13" customHeight="1" x14ac:dyDescent="0.2">
      <c r="A34" s="184">
        <v>27</v>
      </c>
      <c r="B34" s="56">
        <v>748087</v>
      </c>
      <c r="C34" s="150">
        <v>199860</v>
      </c>
      <c r="D34" s="150">
        <v>97212</v>
      </c>
      <c r="E34" s="150">
        <v>2164</v>
      </c>
      <c r="F34" s="150">
        <v>22913</v>
      </c>
      <c r="G34" s="150">
        <v>414113</v>
      </c>
      <c r="H34" s="150" t="s">
        <v>1080</v>
      </c>
      <c r="I34" s="150">
        <v>2070</v>
      </c>
      <c r="J34" s="150">
        <v>873</v>
      </c>
      <c r="K34" s="150">
        <v>8881</v>
      </c>
      <c r="L34" s="66" t="s">
        <v>34</v>
      </c>
      <c r="M34" s="66" t="s">
        <v>4005</v>
      </c>
    </row>
    <row r="35" spans="1:13" ht="13" customHeight="1" x14ac:dyDescent="0.2">
      <c r="A35" s="184">
        <v>28</v>
      </c>
      <c r="B35" s="56">
        <v>723606</v>
      </c>
      <c r="C35" s="150">
        <v>202946</v>
      </c>
      <c r="D35" s="150">
        <v>96466</v>
      </c>
      <c r="E35" s="150">
        <v>1622</v>
      </c>
      <c r="F35" s="150">
        <v>25547</v>
      </c>
      <c r="G35" s="150">
        <v>380921</v>
      </c>
      <c r="H35" s="150">
        <v>428</v>
      </c>
      <c r="I35" s="150">
        <v>1472</v>
      </c>
      <c r="J35" s="150">
        <v>1006</v>
      </c>
      <c r="K35" s="150">
        <v>13198</v>
      </c>
      <c r="L35" s="66" t="s">
        <v>34</v>
      </c>
      <c r="M35" s="66" t="s">
        <v>4005</v>
      </c>
    </row>
    <row r="36" spans="1:13" ht="13" customHeight="1" x14ac:dyDescent="0.2">
      <c r="A36" s="184">
        <v>29</v>
      </c>
      <c r="B36" s="56">
        <v>773903</v>
      </c>
      <c r="C36" s="150">
        <v>205963</v>
      </c>
      <c r="D36" s="150">
        <v>102284</v>
      </c>
      <c r="E36" s="150">
        <v>1912</v>
      </c>
      <c r="F36" s="150">
        <v>23728</v>
      </c>
      <c r="G36" s="150">
        <v>423581</v>
      </c>
      <c r="H36" s="150">
        <v>0</v>
      </c>
      <c r="I36" s="150">
        <v>1409</v>
      </c>
      <c r="J36" s="150">
        <v>1267</v>
      </c>
      <c r="K36" s="150">
        <v>13725</v>
      </c>
      <c r="L36" s="66">
        <v>34</v>
      </c>
      <c r="M36" s="66" t="s">
        <v>4005</v>
      </c>
    </row>
    <row r="37" spans="1:13" ht="13" customHeight="1" x14ac:dyDescent="0.2">
      <c r="A37" s="184">
        <v>30</v>
      </c>
      <c r="B37" s="56">
        <v>780619</v>
      </c>
      <c r="C37" s="150">
        <v>193739</v>
      </c>
      <c r="D37" s="150">
        <v>102918</v>
      </c>
      <c r="E37" s="150">
        <v>688</v>
      </c>
      <c r="F37" s="150">
        <v>24682</v>
      </c>
      <c r="G37" s="150">
        <v>438535</v>
      </c>
      <c r="H37" s="150">
        <v>0</v>
      </c>
      <c r="I37" s="150">
        <v>1400</v>
      </c>
      <c r="J37" s="150">
        <v>1091</v>
      </c>
      <c r="K37" s="150">
        <v>17566</v>
      </c>
      <c r="L37" s="66">
        <v>0</v>
      </c>
      <c r="M37" s="66">
        <v>0</v>
      </c>
    </row>
    <row r="38" spans="1:13" ht="13" customHeight="1" x14ac:dyDescent="0.2">
      <c r="A38" s="184" t="s">
        <v>4006</v>
      </c>
      <c r="B38" s="56">
        <v>815906</v>
      </c>
      <c r="C38" s="150">
        <v>191699</v>
      </c>
      <c r="D38" s="150">
        <v>103638</v>
      </c>
      <c r="E38" s="150">
        <v>794</v>
      </c>
      <c r="F38" s="150">
        <v>23772</v>
      </c>
      <c r="G38" s="150">
        <v>475861</v>
      </c>
      <c r="H38" s="150">
        <v>25</v>
      </c>
      <c r="I38" s="150">
        <v>916</v>
      </c>
      <c r="J38" s="150">
        <v>1289</v>
      </c>
      <c r="K38" s="150">
        <v>17913</v>
      </c>
      <c r="L38" s="66">
        <v>0</v>
      </c>
      <c r="M38" s="66">
        <v>0</v>
      </c>
    </row>
    <row r="39" spans="1:13" ht="13" customHeight="1" x14ac:dyDescent="0.2">
      <c r="A39" s="184">
        <v>2</v>
      </c>
      <c r="B39" s="56">
        <v>764750</v>
      </c>
      <c r="C39" s="150">
        <v>188306</v>
      </c>
      <c r="D39" s="150">
        <v>103622</v>
      </c>
      <c r="E39" s="150">
        <v>869</v>
      </c>
      <c r="F39" s="150">
        <v>26353</v>
      </c>
      <c r="G39" s="150">
        <v>420141</v>
      </c>
      <c r="H39" s="150">
        <v>0</v>
      </c>
      <c r="I39" s="150">
        <v>770</v>
      </c>
      <c r="J39" s="150">
        <v>1807</v>
      </c>
      <c r="K39" s="150">
        <v>22460</v>
      </c>
      <c r="L39" s="66">
        <v>122</v>
      </c>
      <c r="M39" s="66">
        <v>300</v>
      </c>
    </row>
    <row r="40" spans="1:13" ht="13" customHeight="1" x14ac:dyDescent="0.2">
      <c r="A40" s="184">
        <v>3</v>
      </c>
      <c r="B40" s="56">
        <v>752999</v>
      </c>
      <c r="C40" s="150">
        <v>193957</v>
      </c>
      <c r="D40" s="150">
        <v>110956</v>
      </c>
      <c r="E40" s="150">
        <v>1161</v>
      </c>
      <c r="F40" s="150">
        <v>28494</v>
      </c>
      <c r="G40" s="150">
        <v>395499</v>
      </c>
      <c r="H40" s="150">
        <v>0</v>
      </c>
      <c r="I40" s="150">
        <v>822</v>
      </c>
      <c r="J40" s="150">
        <v>2291</v>
      </c>
      <c r="K40" s="150">
        <v>19572</v>
      </c>
      <c r="L40" s="66">
        <v>247</v>
      </c>
      <c r="M40" s="66">
        <v>0</v>
      </c>
    </row>
    <row r="41" spans="1:13" ht="13" customHeight="1" x14ac:dyDescent="0.2">
      <c r="A41" s="184">
        <v>4</v>
      </c>
      <c r="B41" s="56">
        <v>870266</v>
      </c>
      <c r="C41" s="150">
        <v>210328</v>
      </c>
      <c r="D41" s="150">
        <v>113905</v>
      </c>
      <c r="E41" s="150">
        <v>1060</v>
      </c>
      <c r="F41" s="150">
        <v>27662</v>
      </c>
      <c r="G41" s="150">
        <v>493630</v>
      </c>
      <c r="H41" s="150">
        <v>32</v>
      </c>
      <c r="I41" s="150">
        <v>925</v>
      </c>
      <c r="J41" s="150">
        <v>2052</v>
      </c>
      <c r="K41" s="150">
        <v>20287</v>
      </c>
      <c r="L41" s="66">
        <v>384</v>
      </c>
      <c r="M41" s="66">
        <v>0</v>
      </c>
    </row>
    <row r="42" spans="1:13" ht="13" customHeight="1" x14ac:dyDescent="0.2">
      <c r="A42" s="184">
        <v>5</v>
      </c>
      <c r="B42" s="56">
        <v>843666</v>
      </c>
      <c r="C42" s="150">
        <v>210823</v>
      </c>
      <c r="D42" s="150">
        <v>115189</v>
      </c>
      <c r="E42" s="150">
        <v>1328</v>
      </c>
      <c r="F42" s="150">
        <v>18673</v>
      </c>
      <c r="G42" s="150">
        <v>466436</v>
      </c>
      <c r="H42" s="150">
        <v>32</v>
      </c>
      <c r="I42" s="150">
        <v>626</v>
      </c>
      <c r="J42" s="150">
        <v>2121</v>
      </c>
      <c r="K42" s="150">
        <v>27952</v>
      </c>
      <c r="L42" s="66">
        <v>388</v>
      </c>
      <c r="M42" s="66">
        <v>100</v>
      </c>
    </row>
    <row r="43" spans="1:13" ht="12" customHeight="1" x14ac:dyDescent="0.2">
      <c r="A43" s="4"/>
      <c r="B43" s="4"/>
      <c r="C43" s="4"/>
      <c r="D43" s="4"/>
      <c r="E43" s="4"/>
      <c r="F43" s="4"/>
      <c r="G43" s="4"/>
      <c r="H43" s="4"/>
      <c r="I43" s="4"/>
      <c r="J43" s="4"/>
      <c r="K43" s="1"/>
      <c r="L43" s="2" t="s">
        <v>807</v>
      </c>
      <c r="M43" s="4"/>
    </row>
    <row r="44" spans="1:13" ht="9" customHeight="1" x14ac:dyDescent="0.2">
      <c r="A44" s="4"/>
      <c r="B44" s="4"/>
      <c r="C44" s="4"/>
      <c r="D44" s="4"/>
      <c r="E44" s="4"/>
      <c r="F44" s="4"/>
      <c r="G44" s="4"/>
      <c r="H44" s="4"/>
      <c r="I44" s="4"/>
      <c r="J44" s="4"/>
      <c r="K44" s="2"/>
      <c r="L44" s="4"/>
      <c r="M44" s="4"/>
    </row>
    <row r="45" spans="1:13" ht="14.15" customHeight="1" x14ac:dyDescent="0.2">
      <c r="A45" s="6" t="s">
        <v>1676</v>
      </c>
      <c r="B45" s="4"/>
      <c r="C45" s="4"/>
      <c r="D45" s="4"/>
      <c r="E45" s="4"/>
      <c r="F45" s="4"/>
      <c r="G45" s="4"/>
      <c r="H45" s="4"/>
      <c r="I45" s="4"/>
      <c r="J45" s="4"/>
      <c r="K45" s="4"/>
      <c r="L45" s="4"/>
      <c r="M45" s="4"/>
    </row>
    <row r="46" spans="1:13" ht="12" customHeight="1" x14ac:dyDescent="0.2">
      <c r="A46" s="640" t="s">
        <v>310</v>
      </c>
      <c r="B46" s="640" t="s">
        <v>311</v>
      </c>
      <c r="C46" s="640"/>
      <c r="D46" s="640" t="s">
        <v>1201</v>
      </c>
      <c r="E46" s="640"/>
      <c r="F46" s="640" t="s">
        <v>1202</v>
      </c>
      <c r="G46" s="640"/>
      <c r="H46" s="640" t="s">
        <v>422</v>
      </c>
      <c r="I46" s="640"/>
      <c r="J46" s="640" t="s">
        <v>315</v>
      </c>
      <c r="K46" s="640"/>
      <c r="L46" s="640" t="s">
        <v>316</v>
      </c>
      <c r="M46" s="640"/>
    </row>
    <row r="47" spans="1:13" ht="12" customHeight="1" x14ac:dyDescent="0.2">
      <c r="A47" s="640"/>
      <c r="B47" s="184" t="s">
        <v>817</v>
      </c>
      <c r="C47" s="184" t="s">
        <v>712</v>
      </c>
      <c r="D47" s="184" t="s">
        <v>817</v>
      </c>
      <c r="E47" s="184" t="s">
        <v>712</v>
      </c>
      <c r="F47" s="184" t="s">
        <v>817</v>
      </c>
      <c r="G47" s="184" t="s">
        <v>712</v>
      </c>
      <c r="H47" s="184" t="s">
        <v>817</v>
      </c>
      <c r="I47" s="184" t="s">
        <v>712</v>
      </c>
      <c r="J47" s="184" t="s">
        <v>817</v>
      </c>
      <c r="K47" s="184" t="s">
        <v>712</v>
      </c>
      <c r="L47" s="184" t="s">
        <v>817</v>
      </c>
      <c r="M47" s="184" t="s">
        <v>712</v>
      </c>
    </row>
    <row r="48" spans="1:13" ht="12" customHeight="1" x14ac:dyDescent="0.2">
      <c r="A48" s="184">
        <v>26</v>
      </c>
      <c r="B48" s="200">
        <v>376</v>
      </c>
      <c r="C48" s="200">
        <v>471</v>
      </c>
      <c r="D48" s="200">
        <v>219</v>
      </c>
      <c r="E48" s="200">
        <v>275</v>
      </c>
      <c r="F48" s="200">
        <v>34</v>
      </c>
      <c r="G48" s="200">
        <v>41</v>
      </c>
      <c r="H48" s="200">
        <v>6</v>
      </c>
      <c r="I48" s="200">
        <v>8</v>
      </c>
      <c r="J48" s="200">
        <v>50</v>
      </c>
      <c r="K48" s="200">
        <v>74</v>
      </c>
      <c r="L48" s="200">
        <v>26</v>
      </c>
      <c r="M48" s="200">
        <v>32</v>
      </c>
    </row>
    <row r="49" spans="1:13" ht="12" customHeight="1" x14ac:dyDescent="0.2">
      <c r="A49" s="184">
        <v>27</v>
      </c>
      <c r="B49" s="200">
        <v>385</v>
      </c>
      <c r="C49" s="200">
        <v>482</v>
      </c>
      <c r="D49" s="200">
        <v>234</v>
      </c>
      <c r="E49" s="200">
        <v>293</v>
      </c>
      <c r="F49" s="200">
        <v>36</v>
      </c>
      <c r="G49" s="200">
        <v>45</v>
      </c>
      <c r="H49" s="200">
        <v>5</v>
      </c>
      <c r="I49" s="200">
        <v>8</v>
      </c>
      <c r="J49" s="200">
        <v>43</v>
      </c>
      <c r="K49" s="200">
        <v>64</v>
      </c>
      <c r="L49" s="200">
        <v>25</v>
      </c>
      <c r="M49" s="200">
        <v>30</v>
      </c>
    </row>
    <row r="50" spans="1:13" ht="12" customHeight="1" x14ac:dyDescent="0.2">
      <c r="A50" s="184">
        <v>28</v>
      </c>
      <c r="B50" s="200">
        <v>391</v>
      </c>
      <c r="C50" s="200">
        <v>497</v>
      </c>
      <c r="D50" s="200">
        <v>232</v>
      </c>
      <c r="E50" s="200">
        <v>288</v>
      </c>
      <c r="F50" s="200">
        <v>40</v>
      </c>
      <c r="G50" s="200">
        <v>51</v>
      </c>
      <c r="H50" s="200">
        <v>7</v>
      </c>
      <c r="I50" s="200">
        <v>8</v>
      </c>
      <c r="J50" s="200">
        <v>51</v>
      </c>
      <c r="K50" s="200">
        <v>73</v>
      </c>
      <c r="L50" s="200">
        <v>24</v>
      </c>
      <c r="M50" s="200">
        <v>35</v>
      </c>
    </row>
    <row r="51" spans="1:13" ht="12" customHeight="1" x14ac:dyDescent="0.2">
      <c r="A51" s="184">
        <v>29</v>
      </c>
      <c r="B51" s="200">
        <v>401</v>
      </c>
      <c r="C51" s="200">
        <v>492</v>
      </c>
      <c r="D51" s="200">
        <v>233</v>
      </c>
      <c r="E51" s="200">
        <v>279</v>
      </c>
      <c r="F51" s="200">
        <v>42</v>
      </c>
      <c r="G51" s="200">
        <v>54</v>
      </c>
      <c r="H51" s="200">
        <v>3</v>
      </c>
      <c r="I51" s="200">
        <v>4</v>
      </c>
      <c r="J51" s="200">
        <v>55</v>
      </c>
      <c r="K51" s="200">
        <v>74</v>
      </c>
      <c r="L51" s="200">
        <v>24</v>
      </c>
      <c r="M51" s="200">
        <v>30</v>
      </c>
    </row>
    <row r="52" spans="1:13" ht="12" customHeight="1" x14ac:dyDescent="0.2">
      <c r="A52" s="184">
        <v>30</v>
      </c>
      <c r="B52" s="200">
        <v>413</v>
      </c>
      <c r="C52" s="200">
        <v>499</v>
      </c>
      <c r="D52" s="200">
        <v>240</v>
      </c>
      <c r="E52" s="200">
        <v>288</v>
      </c>
      <c r="F52" s="200">
        <v>37</v>
      </c>
      <c r="G52" s="200">
        <v>46</v>
      </c>
      <c r="H52" s="200">
        <v>2</v>
      </c>
      <c r="I52" s="200">
        <v>3</v>
      </c>
      <c r="J52" s="200">
        <v>54</v>
      </c>
      <c r="K52" s="200">
        <v>71</v>
      </c>
      <c r="L52" s="200">
        <v>23</v>
      </c>
      <c r="M52" s="200">
        <v>28</v>
      </c>
    </row>
    <row r="53" spans="1:13" ht="12" customHeight="1" x14ac:dyDescent="0.2">
      <c r="A53" s="184" t="s">
        <v>4006</v>
      </c>
      <c r="B53" s="200">
        <v>423</v>
      </c>
      <c r="C53" s="200">
        <v>510</v>
      </c>
      <c r="D53" s="200">
        <v>245</v>
      </c>
      <c r="E53" s="200">
        <v>295</v>
      </c>
      <c r="F53" s="200">
        <v>35</v>
      </c>
      <c r="G53" s="200">
        <v>47</v>
      </c>
      <c r="H53" s="200">
        <v>2</v>
      </c>
      <c r="I53" s="200">
        <v>2</v>
      </c>
      <c r="J53" s="200">
        <v>53</v>
      </c>
      <c r="K53" s="200">
        <v>70</v>
      </c>
      <c r="L53" s="200">
        <v>30</v>
      </c>
      <c r="M53" s="200">
        <v>38</v>
      </c>
    </row>
    <row r="54" spans="1:13" ht="12" customHeight="1" x14ac:dyDescent="0.2">
      <c r="A54" s="184">
        <v>2</v>
      </c>
      <c r="B54" s="200">
        <v>424</v>
      </c>
      <c r="C54" s="200">
        <v>514</v>
      </c>
      <c r="D54" s="200">
        <v>254</v>
      </c>
      <c r="E54" s="200">
        <v>311</v>
      </c>
      <c r="F54" s="200">
        <v>35</v>
      </c>
      <c r="G54" s="200">
        <v>45</v>
      </c>
      <c r="H54" s="200">
        <v>3</v>
      </c>
      <c r="I54" s="200">
        <v>3</v>
      </c>
      <c r="J54" s="200">
        <v>54</v>
      </c>
      <c r="K54" s="200">
        <v>69</v>
      </c>
      <c r="L54" s="200">
        <v>30</v>
      </c>
      <c r="M54" s="200">
        <v>38</v>
      </c>
    </row>
    <row r="55" spans="1:13" ht="12" customHeight="1" x14ac:dyDescent="0.2">
      <c r="A55" s="184">
        <v>3</v>
      </c>
      <c r="B55" s="200">
        <v>444</v>
      </c>
      <c r="C55" s="200">
        <v>527</v>
      </c>
      <c r="D55" s="200">
        <v>267</v>
      </c>
      <c r="E55" s="200">
        <v>320</v>
      </c>
      <c r="F55" s="200">
        <v>41</v>
      </c>
      <c r="G55" s="200">
        <v>53</v>
      </c>
      <c r="H55" s="200">
        <v>3</v>
      </c>
      <c r="I55" s="200">
        <v>3</v>
      </c>
      <c r="J55" s="200">
        <v>53</v>
      </c>
      <c r="K55" s="200">
        <v>64</v>
      </c>
      <c r="L55" s="200">
        <v>33</v>
      </c>
      <c r="M55" s="200">
        <v>40</v>
      </c>
    </row>
    <row r="56" spans="1:13" ht="12" customHeight="1" x14ac:dyDescent="0.2">
      <c r="A56" s="184">
        <v>4</v>
      </c>
      <c r="B56" s="200">
        <v>455</v>
      </c>
      <c r="C56" s="200">
        <v>550</v>
      </c>
      <c r="D56" s="200">
        <v>273</v>
      </c>
      <c r="E56" s="200">
        <v>334</v>
      </c>
      <c r="F56" s="200">
        <v>34</v>
      </c>
      <c r="G56" s="200">
        <v>43</v>
      </c>
      <c r="H56" s="200">
        <v>6</v>
      </c>
      <c r="I56" s="200">
        <v>12</v>
      </c>
      <c r="J56" s="200">
        <v>49</v>
      </c>
      <c r="K56" s="200">
        <v>58</v>
      </c>
      <c r="L56" s="200">
        <v>43</v>
      </c>
      <c r="M56" s="200">
        <v>53</v>
      </c>
    </row>
    <row r="57" spans="1:13" ht="12" customHeight="1" x14ac:dyDescent="0.2">
      <c r="A57" s="184">
        <v>5</v>
      </c>
      <c r="B57" s="200">
        <v>461</v>
      </c>
      <c r="C57" s="200">
        <v>550</v>
      </c>
      <c r="D57" s="200">
        <v>270</v>
      </c>
      <c r="E57" s="200">
        <v>331</v>
      </c>
      <c r="F57" s="200">
        <v>36</v>
      </c>
      <c r="G57" s="200">
        <v>45</v>
      </c>
      <c r="H57" s="200">
        <v>6</v>
      </c>
      <c r="I57" s="200">
        <v>8</v>
      </c>
      <c r="J57" s="200">
        <v>51</v>
      </c>
      <c r="K57" s="200">
        <v>58</v>
      </c>
      <c r="L57" s="200">
        <v>46</v>
      </c>
      <c r="M57" s="200">
        <v>55</v>
      </c>
    </row>
    <row r="58" spans="1:13" ht="12" customHeight="1" x14ac:dyDescent="0.2">
      <c r="A58" s="640" t="s">
        <v>312</v>
      </c>
      <c r="B58" s="640" t="s">
        <v>317</v>
      </c>
      <c r="C58" s="640"/>
      <c r="D58" s="640" t="s">
        <v>864</v>
      </c>
      <c r="E58" s="640"/>
      <c r="F58" s="640" t="s">
        <v>1456</v>
      </c>
      <c r="G58" s="640"/>
      <c r="H58" s="640" t="s">
        <v>1457</v>
      </c>
      <c r="I58" s="640"/>
      <c r="J58" s="640" t="s">
        <v>1458</v>
      </c>
      <c r="K58" s="640"/>
      <c r="L58" s="856"/>
      <c r="M58" s="856"/>
    </row>
    <row r="59" spans="1:13" ht="12" customHeight="1" x14ac:dyDescent="0.2">
      <c r="A59" s="640"/>
      <c r="B59" s="184" t="s">
        <v>817</v>
      </c>
      <c r="C59" s="184" t="s">
        <v>712</v>
      </c>
      <c r="D59" s="184" t="s">
        <v>817</v>
      </c>
      <c r="E59" s="184" t="s">
        <v>712</v>
      </c>
      <c r="F59" s="184" t="s">
        <v>817</v>
      </c>
      <c r="G59" s="184" t="s">
        <v>712</v>
      </c>
      <c r="H59" s="184" t="s">
        <v>817</v>
      </c>
      <c r="I59" s="184" t="s">
        <v>712</v>
      </c>
      <c r="J59" s="184" t="s">
        <v>817</v>
      </c>
      <c r="K59" s="184" t="s">
        <v>712</v>
      </c>
      <c r="L59" s="197"/>
      <c r="M59" s="197"/>
    </row>
    <row r="60" spans="1:13" ht="12" customHeight="1" x14ac:dyDescent="0.2">
      <c r="A60" s="184">
        <v>26</v>
      </c>
      <c r="B60" s="200">
        <v>7</v>
      </c>
      <c r="C60" s="200">
        <v>7</v>
      </c>
      <c r="D60" s="200">
        <v>15</v>
      </c>
      <c r="E60" s="200">
        <v>15</v>
      </c>
      <c r="F60" s="200">
        <v>7</v>
      </c>
      <c r="G60" s="200">
        <v>7</v>
      </c>
      <c r="H60" s="200">
        <v>5</v>
      </c>
      <c r="I60" s="200">
        <v>5</v>
      </c>
      <c r="J60" s="200">
        <v>7</v>
      </c>
      <c r="K60" s="200">
        <v>7</v>
      </c>
      <c r="L60" s="8"/>
      <c r="M60" s="197"/>
    </row>
    <row r="61" spans="1:13" ht="12" customHeight="1" x14ac:dyDescent="0.2">
      <c r="A61" s="184">
        <v>27</v>
      </c>
      <c r="B61" s="200">
        <v>5</v>
      </c>
      <c r="C61" s="200">
        <v>5</v>
      </c>
      <c r="D61" s="200">
        <v>17</v>
      </c>
      <c r="E61" s="200">
        <v>17</v>
      </c>
      <c r="F61" s="200">
        <v>1</v>
      </c>
      <c r="G61" s="200">
        <v>1</v>
      </c>
      <c r="H61" s="200">
        <v>6</v>
      </c>
      <c r="I61" s="200">
        <v>6</v>
      </c>
      <c r="J61" s="200">
        <v>13</v>
      </c>
      <c r="K61" s="200">
        <v>13</v>
      </c>
      <c r="L61" s="8"/>
      <c r="M61" s="197"/>
    </row>
    <row r="62" spans="1:13" ht="12" customHeight="1" x14ac:dyDescent="0.2">
      <c r="A62" s="184">
        <v>28</v>
      </c>
      <c r="B62" s="200">
        <v>5</v>
      </c>
      <c r="C62" s="200">
        <v>9</v>
      </c>
      <c r="D62" s="200">
        <v>17</v>
      </c>
      <c r="E62" s="200">
        <v>17</v>
      </c>
      <c r="F62" s="200">
        <v>1</v>
      </c>
      <c r="G62" s="200">
        <v>1</v>
      </c>
      <c r="H62" s="200">
        <v>6</v>
      </c>
      <c r="I62" s="200">
        <v>7</v>
      </c>
      <c r="J62" s="200">
        <v>8</v>
      </c>
      <c r="K62" s="200">
        <v>8</v>
      </c>
      <c r="L62" s="8"/>
      <c r="M62" s="197"/>
    </row>
    <row r="63" spans="1:13" ht="12" customHeight="1" x14ac:dyDescent="0.2">
      <c r="A63" s="184">
        <v>29</v>
      </c>
      <c r="B63" s="200">
        <v>7</v>
      </c>
      <c r="C63" s="200">
        <v>13</v>
      </c>
      <c r="D63" s="200">
        <v>22</v>
      </c>
      <c r="E63" s="200">
        <v>22</v>
      </c>
      <c r="F63" s="200">
        <v>2</v>
      </c>
      <c r="G63" s="200">
        <v>2</v>
      </c>
      <c r="H63" s="200">
        <v>7</v>
      </c>
      <c r="I63" s="200">
        <v>8</v>
      </c>
      <c r="J63" s="200">
        <v>6</v>
      </c>
      <c r="K63" s="200">
        <v>6</v>
      </c>
      <c r="L63" s="8"/>
      <c r="M63" s="197"/>
    </row>
    <row r="64" spans="1:13" ht="12" customHeight="1" x14ac:dyDescent="0.2">
      <c r="A64" s="184">
        <v>30</v>
      </c>
      <c r="B64" s="200">
        <v>8</v>
      </c>
      <c r="C64" s="200">
        <v>14</v>
      </c>
      <c r="D64" s="200">
        <v>33</v>
      </c>
      <c r="E64" s="200">
        <v>33</v>
      </c>
      <c r="F64" s="200">
        <v>1</v>
      </c>
      <c r="G64" s="200">
        <v>1</v>
      </c>
      <c r="H64" s="200">
        <v>6</v>
      </c>
      <c r="I64" s="200">
        <v>6</v>
      </c>
      <c r="J64" s="200">
        <v>9</v>
      </c>
      <c r="K64" s="200">
        <v>9</v>
      </c>
      <c r="L64" s="8"/>
      <c r="M64" s="197"/>
    </row>
    <row r="65" spans="1:13" ht="12" customHeight="1" x14ac:dyDescent="0.2">
      <c r="A65" s="184" t="s">
        <v>4006</v>
      </c>
      <c r="B65" s="200">
        <v>9</v>
      </c>
      <c r="C65" s="200">
        <v>9</v>
      </c>
      <c r="D65" s="200">
        <v>31</v>
      </c>
      <c r="E65" s="200">
        <v>31</v>
      </c>
      <c r="F65" s="200">
        <v>3</v>
      </c>
      <c r="G65" s="200">
        <v>3</v>
      </c>
      <c r="H65" s="200">
        <v>6</v>
      </c>
      <c r="I65" s="200">
        <v>6</v>
      </c>
      <c r="J65" s="200">
        <v>9</v>
      </c>
      <c r="K65" s="200">
        <v>9</v>
      </c>
      <c r="L65" s="8"/>
      <c r="M65" s="197"/>
    </row>
    <row r="66" spans="1:13" ht="12" customHeight="1" x14ac:dyDescent="0.2">
      <c r="A66" s="184">
        <v>2</v>
      </c>
      <c r="B66" s="200">
        <v>9</v>
      </c>
      <c r="C66" s="200">
        <v>9</v>
      </c>
      <c r="D66" s="200">
        <v>27</v>
      </c>
      <c r="E66" s="200">
        <v>27</v>
      </c>
      <c r="F66" s="200">
        <v>3</v>
      </c>
      <c r="G66" s="200">
        <v>3</v>
      </c>
      <c r="H66" s="200">
        <v>5</v>
      </c>
      <c r="I66" s="200">
        <v>5</v>
      </c>
      <c r="J66" s="200">
        <v>4</v>
      </c>
      <c r="K66" s="200">
        <v>4</v>
      </c>
      <c r="L66" s="8"/>
      <c r="M66" s="197"/>
    </row>
    <row r="67" spans="1:13" ht="12" customHeight="1" x14ac:dyDescent="0.2">
      <c r="A67" s="184">
        <v>3</v>
      </c>
      <c r="B67" s="200">
        <v>10</v>
      </c>
      <c r="C67" s="200">
        <v>10</v>
      </c>
      <c r="D67" s="200">
        <v>26</v>
      </c>
      <c r="E67" s="200">
        <v>26</v>
      </c>
      <c r="F67" s="200">
        <v>2</v>
      </c>
      <c r="G67" s="200">
        <v>2</v>
      </c>
      <c r="H67" s="200">
        <v>6</v>
      </c>
      <c r="I67" s="200">
        <v>6</v>
      </c>
      <c r="J67" s="200">
        <v>3</v>
      </c>
      <c r="K67" s="200">
        <v>3</v>
      </c>
      <c r="L67" s="8"/>
      <c r="M67" s="197"/>
    </row>
    <row r="68" spans="1:13" ht="12" customHeight="1" x14ac:dyDescent="0.2">
      <c r="A68" s="184">
        <v>4</v>
      </c>
      <c r="B68" s="200">
        <v>11</v>
      </c>
      <c r="C68" s="200">
        <v>11</v>
      </c>
      <c r="D68" s="200">
        <v>25</v>
      </c>
      <c r="E68" s="200">
        <v>25</v>
      </c>
      <c r="F68" s="200">
        <v>2</v>
      </c>
      <c r="G68" s="200">
        <v>2</v>
      </c>
      <c r="H68" s="200">
        <v>3</v>
      </c>
      <c r="I68" s="200">
        <v>3</v>
      </c>
      <c r="J68" s="200">
        <v>9</v>
      </c>
      <c r="K68" s="200">
        <v>9</v>
      </c>
      <c r="L68" s="8"/>
      <c r="M68" s="197"/>
    </row>
    <row r="69" spans="1:13" ht="12" customHeight="1" x14ac:dyDescent="0.2">
      <c r="A69" s="184">
        <v>5</v>
      </c>
      <c r="B69" s="200">
        <v>9</v>
      </c>
      <c r="C69" s="200">
        <v>9</v>
      </c>
      <c r="D69" s="200">
        <v>26</v>
      </c>
      <c r="E69" s="200">
        <v>26</v>
      </c>
      <c r="F69" s="200">
        <v>6</v>
      </c>
      <c r="G69" s="200">
        <v>7</v>
      </c>
      <c r="H69" s="200">
        <v>3</v>
      </c>
      <c r="I69" s="200">
        <v>3</v>
      </c>
      <c r="J69" s="200">
        <v>8</v>
      </c>
      <c r="K69" s="200">
        <v>8</v>
      </c>
      <c r="L69" s="8"/>
      <c r="M69" s="197"/>
    </row>
    <row r="70" spans="1:13" ht="12" customHeight="1" x14ac:dyDescent="0.2">
      <c r="A70" s="4"/>
      <c r="B70" s="4"/>
      <c r="C70" s="4"/>
      <c r="D70" s="4"/>
      <c r="E70" s="4"/>
      <c r="F70" s="4"/>
      <c r="G70" s="4"/>
      <c r="H70" s="4"/>
      <c r="I70" s="4"/>
      <c r="J70" s="4"/>
      <c r="K70" s="2" t="s">
        <v>313</v>
      </c>
      <c r="L70" s="4"/>
      <c r="M70" s="4"/>
    </row>
    <row r="71" spans="1:13" ht="14.15" customHeight="1" x14ac:dyDescent="0.2">
      <c r="A71" s="6" t="s">
        <v>810</v>
      </c>
      <c r="B71" s="4"/>
      <c r="C71" s="4"/>
      <c r="D71" s="4"/>
      <c r="E71" s="4"/>
      <c r="F71" s="4"/>
      <c r="G71" s="2" t="s">
        <v>1622</v>
      </c>
      <c r="H71" s="4"/>
      <c r="I71" s="4"/>
      <c r="J71" s="4"/>
      <c r="K71" s="4"/>
      <c r="L71" s="4"/>
      <c r="M71" s="4"/>
    </row>
    <row r="72" spans="1:13" ht="21" customHeight="1" x14ac:dyDescent="0.2">
      <c r="A72" s="184" t="s">
        <v>1693</v>
      </c>
      <c r="B72" s="184" t="s">
        <v>1521</v>
      </c>
      <c r="C72" s="194" t="s">
        <v>1459</v>
      </c>
      <c r="D72" s="400" t="s">
        <v>1847</v>
      </c>
      <c r="E72" s="194" t="s">
        <v>1460</v>
      </c>
      <c r="F72" s="273" t="s">
        <v>1461</v>
      </c>
      <c r="G72" s="206" t="s">
        <v>1462</v>
      </c>
      <c r="H72" s="9"/>
      <c r="I72" s="4"/>
      <c r="J72" s="1"/>
      <c r="K72" s="1"/>
      <c r="L72" s="1"/>
      <c r="M72" s="1"/>
    </row>
    <row r="73" spans="1:13" ht="12" customHeight="1" x14ac:dyDescent="0.2">
      <c r="A73" s="184">
        <v>26</v>
      </c>
      <c r="B73" s="150">
        <v>3074</v>
      </c>
      <c r="C73" s="200">
        <v>220</v>
      </c>
      <c r="D73" s="200">
        <v>194</v>
      </c>
      <c r="E73" s="200">
        <v>35</v>
      </c>
      <c r="F73" s="135">
        <v>1705</v>
      </c>
      <c r="G73" s="200">
        <v>920</v>
      </c>
      <c r="H73" s="4"/>
      <c r="I73" s="4"/>
      <c r="J73" s="1"/>
      <c r="K73" s="1"/>
      <c r="L73" s="1"/>
      <c r="M73" s="1"/>
    </row>
    <row r="74" spans="1:13" ht="12" customHeight="1" x14ac:dyDescent="0.2">
      <c r="A74" s="184">
        <v>27</v>
      </c>
      <c r="B74" s="150">
        <v>3623</v>
      </c>
      <c r="C74" s="200">
        <v>251</v>
      </c>
      <c r="D74" s="200">
        <v>288</v>
      </c>
      <c r="E74" s="200">
        <v>35</v>
      </c>
      <c r="F74" s="135">
        <v>2129</v>
      </c>
      <c r="G74" s="200">
        <v>920</v>
      </c>
      <c r="H74" s="4"/>
      <c r="I74" s="4"/>
      <c r="J74" s="1"/>
      <c r="K74" s="1"/>
      <c r="L74" s="1"/>
      <c r="M74" s="1"/>
    </row>
    <row r="75" spans="1:13" ht="12" customHeight="1" x14ac:dyDescent="0.2">
      <c r="A75" s="184">
        <v>28</v>
      </c>
      <c r="B75" s="150">
        <v>3553</v>
      </c>
      <c r="C75" s="200">
        <v>236</v>
      </c>
      <c r="D75" s="200">
        <v>284</v>
      </c>
      <c r="E75" s="200">
        <v>37</v>
      </c>
      <c r="F75" s="135">
        <v>2059</v>
      </c>
      <c r="G75" s="200">
        <v>937</v>
      </c>
      <c r="H75" s="4"/>
      <c r="I75" s="4"/>
      <c r="J75" s="1"/>
      <c r="K75" s="1"/>
      <c r="L75" s="1"/>
      <c r="M75" s="1"/>
    </row>
    <row r="76" spans="1:13" ht="12" customHeight="1" x14ac:dyDescent="0.2">
      <c r="A76" s="184">
        <v>29</v>
      </c>
      <c r="B76" s="150">
        <v>3457</v>
      </c>
      <c r="C76" s="200">
        <v>217</v>
      </c>
      <c r="D76" s="200">
        <v>283</v>
      </c>
      <c r="E76" s="200">
        <v>38</v>
      </c>
      <c r="F76" s="135">
        <v>1968</v>
      </c>
      <c r="G76" s="200">
        <v>951</v>
      </c>
      <c r="H76" s="4"/>
      <c r="I76" s="4"/>
      <c r="J76" s="1"/>
      <c r="K76" s="1"/>
      <c r="L76" s="1"/>
      <c r="M76" s="1"/>
    </row>
    <row r="77" spans="1:13" ht="12" customHeight="1" x14ac:dyDescent="0.2">
      <c r="A77" s="184">
        <v>30</v>
      </c>
      <c r="B77" s="150">
        <v>3388</v>
      </c>
      <c r="C77" s="200">
        <v>215</v>
      </c>
      <c r="D77" s="200">
        <v>277</v>
      </c>
      <c r="E77" s="200">
        <v>38</v>
      </c>
      <c r="F77" s="135">
        <v>1892</v>
      </c>
      <c r="G77" s="200">
        <v>966</v>
      </c>
      <c r="H77" s="4"/>
      <c r="I77" s="4"/>
      <c r="J77" s="1"/>
      <c r="K77" s="1"/>
      <c r="L77" s="1"/>
      <c r="M77" s="1"/>
    </row>
    <row r="78" spans="1:13" ht="12" customHeight="1" x14ac:dyDescent="0.2">
      <c r="A78" s="184" t="s">
        <v>4006</v>
      </c>
      <c r="B78" s="150">
        <v>3343</v>
      </c>
      <c r="C78" s="200">
        <v>208</v>
      </c>
      <c r="D78" s="200">
        <v>274</v>
      </c>
      <c r="E78" s="200">
        <v>37</v>
      </c>
      <c r="F78" s="135">
        <v>1843</v>
      </c>
      <c r="G78" s="200">
        <v>981</v>
      </c>
      <c r="H78" s="4"/>
      <c r="I78" s="4"/>
      <c r="J78" s="1"/>
      <c r="K78" s="1"/>
      <c r="L78" s="1"/>
      <c r="M78" s="1"/>
    </row>
    <row r="79" spans="1:13" ht="12" customHeight="1" x14ac:dyDescent="0.2">
      <c r="A79" s="184">
        <v>2</v>
      </c>
      <c r="B79" s="150">
        <v>3249</v>
      </c>
      <c r="C79" s="200">
        <v>202</v>
      </c>
      <c r="D79" s="200">
        <v>258</v>
      </c>
      <c r="E79" s="200">
        <v>34</v>
      </c>
      <c r="F79" s="135">
        <v>1755</v>
      </c>
      <c r="G79" s="200">
        <v>1000</v>
      </c>
      <c r="H79" s="4"/>
      <c r="I79" s="4"/>
      <c r="J79" s="1"/>
      <c r="K79" s="1"/>
      <c r="L79" s="1"/>
      <c r="M79" s="1"/>
    </row>
    <row r="80" spans="1:13" ht="12" customHeight="1" x14ac:dyDescent="0.2">
      <c r="A80" s="184">
        <v>3</v>
      </c>
      <c r="B80" s="150">
        <v>3201</v>
      </c>
      <c r="C80" s="200">
        <v>202</v>
      </c>
      <c r="D80" s="200">
        <v>259</v>
      </c>
      <c r="E80" s="200">
        <v>32</v>
      </c>
      <c r="F80" s="135">
        <v>1706</v>
      </c>
      <c r="G80" s="200">
        <v>1002</v>
      </c>
      <c r="H80" s="4"/>
      <c r="I80" s="4"/>
      <c r="J80" s="1"/>
      <c r="K80" s="1"/>
      <c r="L80" s="1"/>
      <c r="M80" s="1"/>
    </row>
    <row r="81" spans="1:13" ht="12" customHeight="1" x14ac:dyDescent="0.2">
      <c r="A81" s="184">
        <v>4</v>
      </c>
      <c r="B81" s="150">
        <v>3138</v>
      </c>
      <c r="C81" s="200">
        <v>216</v>
      </c>
      <c r="D81" s="200">
        <f>11+251</f>
        <v>262</v>
      </c>
      <c r="E81" s="200">
        <v>36</v>
      </c>
      <c r="F81" s="135">
        <f>22+1609</f>
        <v>1631</v>
      </c>
      <c r="G81" s="200">
        <f>5+988</f>
        <v>993</v>
      </c>
      <c r="H81" s="4"/>
      <c r="I81" s="4"/>
      <c r="J81" s="1"/>
      <c r="K81" s="1"/>
      <c r="L81" s="1"/>
      <c r="M81" s="1"/>
    </row>
    <row r="82" spans="1:13" ht="12" customHeight="1" x14ac:dyDescent="0.2">
      <c r="A82" s="184">
        <v>5</v>
      </c>
      <c r="B82" s="150">
        <v>3078</v>
      </c>
      <c r="C82" s="200">
        <v>216</v>
      </c>
      <c r="D82" s="200">
        <v>256</v>
      </c>
      <c r="E82" s="200">
        <v>35</v>
      </c>
      <c r="F82" s="135">
        <v>1581</v>
      </c>
      <c r="G82" s="200">
        <v>990</v>
      </c>
      <c r="H82" s="4"/>
      <c r="I82" s="4"/>
      <c r="J82" s="1"/>
      <c r="K82" s="1"/>
      <c r="L82" s="1"/>
      <c r="M82" s="1"/>
    </row>
    <row r="83" spans="1:13" ht="14.15" customHeight="1" x14ac:dyDescent="0.2">
      <c r="A83" s="207" t="s">
        <v>4784</v>
      </c>
      <c r="B83" s="208"/>
      <c r="C83" s="10"/>
      <c r="D83" s="10"/>
      <c r="E83" s="10"/>
      <c r="F83" s="10"/>
      <c r="G83" s="10"/>
      <c r="H83" s="4"/>
      <c r="I83" s="4"/>
      <c r="J83" s="1"/>
      <c r="K83" s="1"/>
      <c r="L83" s="1"/>
      <c r="M83" s="1"/>
    </row>
    <row r="84" spans="1:13" ht="12" customHeight="1" x14ac:dyDescent="0.2">
      <c r="A84" s="266" t="s">
        <v>2273</v>
      </c>
      <c r="B84" s="150">
        <v>918</v>
      </c>
      <c r="C84" s="200">
        <v>61</v>
      </c>
      <c r="D84" s="200">
        <v>14</v>
      </c>
      <c r="E84" s="200">
        <v>1</v>
      </c>
      <c r="F84" s="500">
        <v>300</v>
      </c>
      <c r="G84" s="528">
        <v>542</v>
      </c>
      <c r="H84" s="4"/>
      <c r="I84" s="4"/>
      <c r="J84" s="1"/>
      <c r="K84" s="1"/>
      <c r="L84" s="1"/>
      <c r="M84" s="1"/>
    </row>
    <row r="85" spans="1:13" ht="12" customHeight="1" x14ac:dyDescent="0.2">
      <c r="A85" s="266" t="s">
        <v>2274</v>
      </c>
      <c r="B85" s="150">
        <v>412</v>
      </c>
      <c r="C85" s="200">
        <v>64</v>
      </c>
      <c r="D85" s="200">
        <v>67</v>
      </c>
      <c r="E85" s="200">
        <v>5</v>
      </c>
      <c r="F85" s="500">
        <v>269</v>
      </c>
      <c r="G85" s="528">
        <v>7</v>
      </c>
      <c r="H85" s="4"/>
      <c r="I85" s="4"/>
      <c r="J85" s="1"/>
      <c r="K85" s="1"/>
      <c r="L85" s="1"/>
      <c r="M85" s="1"/>
    </row>
    <row r="86" spans="1:13" ht="12" customHeight="1" x14ac:dyDescent="0.2">
      <c r="A86" s="266" t="s">
        <v>2275</v>
      </c>
      <c r="B86" s="150">
        <v>453</v>
      </c>
      <c r="C86" s="200">
        <v>14</v>
      </c>
      <c r="D86" s="200">
        <v>18</v>
      </c>
      <c r="E86" s="200">
        <v>10</v>
      </c>
      <c r="F86" s="500">
        <v>264</v>
      </c>
      <c r="G86" s="528">
        <v>147</v>
      </c>
      <c r="H86" s="4"/>
      <c r="I86" s="4"/>
      <c r="J86" s="1"/>
      <c r="K86" s="1"/>
      <c r="L86" s="1"/>
      <c r="M86" s="1"/>
    </row>
    <row r="87" spans="1:13" ht="12" customHeight="1" x14ac:dyDescent="0.2">
      <c r="A87" s="266" t="s">
        <v>2276</v>
      </c>
      <c r="B87" s="150">
        <v>865</v>
      </c>
      <c r="C87" s="200">
        <v>19</v>
      </c>
      <c r="D87" s="200">
        <v>66</v>
      </c>
      <c r="E87" s="200">
        <v>19</v>
      </c>
      <c r="F87" s="500">
        <v>467</v>
      </c>
      <c r="G87" s="528">
        <v>294</v>
      </c>
      <c r="H87" s="4"/>
      <c r="I87" s="4"/>
      <c r="J87" s="1"/>
      <c r="K87" s="1"/>
      <c r="L87" s="1"/>
      <c r="M87" s="1"/>
    </row>
    <row r="88" spans="1:13" ht="12" customHeight="1" x14ac:dyDescent="0.2">
      <c r="A88" s="266" t="s">
        <v>2277</v>
      </c>
      <c r="B88" s="150">
        <v>226</v>
      </c>
      <c r="C88" s="200">
        <v>44</v>
      </c>
      <c r="D88" s="66" t="s">
        <v>34</v>
      </c>
      <c r="E88" s="66" t="s">
        <v>34</v>
      </c>
      <c r="F88" s="500">
        <v>182</v>
      </c>
      <c r="G88" s="66" t="s">
        <v>34</v>
      </c>
      <c r="H88" s="4"/>
      <c r="I88" s="4"/>
      <c r="J88" s="1"/>
      <c r="K88" s="1"/>
      <c r="L88" s="1"/>
      <c r="M88" s="1"/>
    </row>
    <row r="89" spans="1:13" ht="12" customHeight="1" x14ac:dyDescent="0.2">
      <c r="A89" s="266" t="s">
        <v>2278</v>
      </c>
      <c r="B89" s="150">
        <v>204</v>
      </c>
      <c r="C89" s="200">
        <v>14</v>
      </c>
      <c r="D89" s="200">
        <v>91</v>
      </c>
      <c r="E89" s="66" t="s">
        <v>34</v>
      </c>
      <c r="F89" s="500">
        <v>99</v>
      </c>
      <c r="G89" s="66" t="s">
        <v>34</v>
      </c>
      <c r="H89" s="4"/>
      <c r="I89" s="4"/>
      <c r="J89" s="1"/>
      <c r="K89" s="1"/>
      <c r="L89" s="1"/>
      <c r="M89" s="1"/>
    </row>
    <row r="90" spans="1:13" ht="12" customHeight="1" x14ac:dyDescent="0.2">
      <c r="A90" s="198"/>
      <c r="B90" s="209"/>
      <c r="C90" s="8"/>
      <c r="D90" s="8"/>
      <c r="E90" s="8"/>
      <c r="F90" s="8"/>
      <c r="G90" s="2" t="s">
        <v>2302</v>
      </c>
      <c r="H90" s="4"/>
      <c r="I90" s="4"/>
      <c r="J90" s="1"/>
      <c r="K90" s="1"/>
      <c r="L90" s="1"/>
      <c r="M90" s="1"/>
    </row>
    <row r="91" spans="1:13" ht="12" customHeight="1" x14ac:dyDescent="0.2">
      <c r="A91" s="198"/>
      <c r="B91" s="209"/>
      <c r="C91" s="8"/>
      <c r="D91" s="8"/>
      <c r="E91" s="8"/>
      <c r="F91" s="8"/>
      <c r="G91" s="2"/>
      <c r="H91" s="4"/>
      <c r="I91" s="4"/>
      <c r="J91" s="1"/>
      <c r="K91" s="1"/>
      <c r="L91" s="1"/>
      <c r="M91" s="1"/>
    </row>
    <row r="92" spans="1:13" ht="14.15" customHeight="1" x14ac:dyDescent="0.2">
      <c r="A92" s="6" t="s">
        <v>811</v>
      </c>
      <c r="B92" s="4"/>
      <c r="C92" s="4"/>
      <c r="D92" s="4"/>
      <c r="E92" s="4"/>
      <c r="F92" s="4"/>
      <c r="G92" s="4"/>
      <c r="H92" s="4"/>
      <c r="I92" s="4"/>
      <c r="J92" s="4"/>
      <c r="K92" s="4"/>
      <c r="L92" s="4"/>
      <c r="M92" s="4"/>
    </row>
    <row r="93" spans="1:13" ht="12" customHeight="1" x14ac:dyDescent="0.2">
      <c r="A93" s="6"/>
      <c r="B93" s="4"/>
      <c r="C93" s="4"/>
      <c r="D93" s="4"/>
      <c r="E93" s="2" t="s">
        <v>1523</v>
      </c>
      <c r="F93" s="4"/>
      <c r="G93" s="4"/>
      <c r="H93" s="4"/>
      <c r="I93" s="4"/>
      <c r="J93" s="4"/>
      <c r="K93" s="4"/>
      <c r="L93" s="4"/>
      <c r="M93" s="4"/>
    </row>
    <row r="94" spans="1:13" ht="12" customHeight="1" x14ac:dyDescent="0.2">
      <c r="A94" s="189" t="s">
        <v>1524</v>
      </c>
      <c r="B94" s="184" t="s">
        <v>1525</v>
      </c>
      <c r="C94" s="184" t="s">
        <v>820</v>
      </c>
      <c r="D94" s="184" t="s">
        <v>821</v>
      </c>
      <c r="E94" s="1"/>
      <c r="F94" s="4"/>
      <c r="G94" s="4"/>
      <c r="H94" s="4"/>
      <c r="I94" s="4"/>
      <c r="J94" s="4"/>
      <c r="K94" s="4"/>
      <c r="L94" s="4"/>
      <c r="M94" s="4"/>
    </row>
    <row r="95" spans="1:13" ht="12" customHeight="1" x14ac:dyDescent="0.2">
      <c r="A95" s="189">
        <v>26</v>
      </c>
      <c r="B95" s="200">
        <v>220</v>
      </c>
      <c r="C95" s="200">
        <v>112</v>
      </c>
      <c r="D95" s="200">
        <v>108</v>
      </c>
      <c r="E95" s="1"/>
      <c r="F95" s="4"/>
      <c r="G95" s="4"/>
      <c r="H95" s="4"/>
      <c r="I95" s="4"/>
      <c r="J95" s="4"/>
      <c r="K95" s="4"/>
      <c r="L95" s="4"/>
      <c r="M95" s="4"/>
    </row>
    <row r="96" spans="1:13" ht="12" customHeight="1" x14ac:dyDescent="0.2">
      <c r="A96" s="189">
        <v>27</v>
      </c>
      <c r="B96" s="200">
        <v>221</v>
      </c>
      <c r="C96" s="200">
        <v>113</v>
      </c>
      <c r="D96" s="200">
        <v>108</v>
      </c>
      <c r="E96" s="1"/>
      <c r="F96" s="4"/>
      <c r="G96" s="4"/>
      <c r="H96" s="4"/>
      <c r="I96" s="4"/>
      <c r="J96" s="1"/>
      <c r="K96" s="4"/>
      <c r="L96" s="4"/>
      <c r="M96" s="4"/>
    </row>
    <row r="97" spans="1:13" ht="12" customHeight="1" x14ac:dyDescent="0.2">
      <c r="A97" s="189">
        <v>28</v>
      </c>
      <c r="B97" s="200">
        <v>219</v>
      </c>
      <c r="C97" s="200">
        <v>100</v>
      </c>
      <c r="D97" s="200">
        <v>119</v>
      </c>
      <c r="E97" s="1"/>
      <c r="F97" s="4"/>
      <c r="G97" s="4"/>
      <c r="H97" s="4"/>
      <c r="I97" s="4"/>
      <c r="J97" s="1"/>
      <c r="K97" s="4"/>
      <c r="L97" s="4"/>
      <c r="M97" s="4"/>
    </row>
    <row r="98" spans="1:13" ht="12" customHeight="1" x14ac:dyDescent="0.2">
      <c r="A98" s="189">
        <v>29</v>
      </c>
      <c r="B98" s="200">
        <v>222</v>
      </c>
      <c r="C98" s="200">
        <v>102</v>
      </c>
      <c r="D98" s="200">
        <v>120</v>
      </c>
      <c r="E98" s="4"/>
      <c r="F98" s="4"/>
      <c r="G98" s="197"/>
      <c r="H98" s="8"/>
      <c r="I98" s="4"/>
      <c r="J98" s="4"/>
      <c r="K98" s="4"/>
      <c r="L98" s="4"/>
      <c r="M98" s="1"/>
    </row>
    <row r="99" spans="1:13" ht="12" customHeight="1" x14ac:dyDescent="0.2">
      <c r="A99" s="189">
        <v>30</v>
      </c>
      <c r="B99" s="200">
        <v>223</v>
      </c>
      <c r="C99" s="200">
        <v>103</v>
      </c>
      <c r="D99" s="200">
        <v>120</v>
      </c>
      <c r="E99" s="4"/>
      <c r="F99" s="4"/>
      <c r="G99" s="197"/>
      <c r="H99" s="8"/>
      <c r="I99" s="4"/>
      <c r="J99" s="4"/>
      <c r="K99" s="4"/>
      <c r="L99" s="4"/>
      <c r="M99" s="1"/>
    </row>
    <row r="100" spans="1:13" ht="12" customHeight="1" x14ac:dyDescent="0.2">
      <c r="A100" s="189" t="s">
        <v>4006</v>
      </c>
      <c r="B100" s="200">
        <v>211</v>
      </c>
      <c r="C100" s="200">
        <v>103</v>
      </c>
      <c r="D100" s="200">
        <v>108</v>
      </c>
      <c r="E100" s="4"/>
      <c r="F100" s="4"/>
      <c r="G100" s="197"/>
      <c r="H100" s="8"/>
      <c r="I100" s="4"/>
      <c r="J100" s="4"/>
      <c r="K100" s="4"/>
      <c r="L100" s="4"/>
      <c r="M100" s="1"/>
    </row>
    <row r="101" spans="1:13" ht="12" customHeight="1" x14ac:dyDescent="0.2">
      <c r="A101" s="189">
        <v>2</v>
      </c>
      <c r="B101" s="200">
        <v>220</v>
      </c>
      <c r="C101" s="200">
        <v>108</v>
      </c>
      <c r="D101" s="200">
        <v>112</v>
      </c>
      <c r="E101" s="4"/>
      <c r="F101" s="4"/>
      <c r="G101" s="197"/>
      <c r="H101" s="8"/>
      <c r="I101" s="4"/>
      <c r="J101" s="4"/>
      <c r="K101" s="4"/>
      <c r="L101" s="4"/>
      <c r="M101" s="1"/>
    </row>
    <row r="102" spans="1:13" ht="12" customHeight="1" x14ac:dyDescent="0.2">
      <c r="A102" s="189">
        <v>3</v>
      </c>
      <c r="B102" s="200">
        <v>220</v>
      </c>
      <c r="C102" s="200">
        <v>109</v>
      </c>
      <c r="D102" s="200">
        <v>111</v>
      </c>
      <c r="E102" s="4"/>
      <c r="F102" s="4"/>
      <c r="G102" s="197"/>
      <c r="H102" s="8"/>
      <c r="I102" s="4"/>
      <c r="J102" s="4"/>
      <c r="K102" s="4"/>
      <c r="L102" s="4"/>
      <c r="M102" s="1"/>
    </row>
    <row r="103" spans="1:13" ht="12" customHeight="1" x14ac:dyDescent="0.2">
      <c r="A103" s="189">
        <v>4</v>
      </c>
      <c r="B103" s="200">
        <v>213</v>
      </c>
      <c r="C103" s="200">
        <v>109</v>
      </c>
      <c r="D103" s="200">
        <v>104</v>
      </c>
      <c r="E103" s="4"/>
      <c r="F103" s="4"/>
      <c r="G103" s="197"/>
      <c r="H103" s="8"/>
      <c r="I103" s="4"/>
      <c r="J103" s="4"/>
      <c r="K103" s="4"/>
      <c r="L103" s="4"/>
      <c r="M103" s="1"/>
    </row>
    <row r="104" spans="1:13" ht="12" customHeight="1" x14ac:dyDescent="0.2">
      <c r="A104" s="184">
        <v>5</v>
      </c>
      <c r="B104" s="200">
        <v>218</v>
      </c>
      <c r="C104" s="200">
        <v>112</v>
      </c>
      <c r="D104" s="200">
        <v>106</v>
      </c>
      <c r="E104" s="4"/>
      <c r="F104" s="4"/>
      <c r="G104" s="197"/>
      <c r="H104" s="8"/>
      <c r="I104" s="4"/>
      <c r="J104" s="4"/>
      <c r="K104" s="4"/>
      <c r="L104" s="4"/>
      <c r="M104" s="1"/>
    </row>
    <row r="105" spans="1:13" ht="12" customHeight="1" x14ac:dyDescent="0.2">
      <c r="A105" s="4"/>
      <c r="B105" s="4"/>
      <c r="C105" s="4"/>
      <c r="D105" s="2" t="s">
        <v>1522</v>
      </c>
      <c r="E105" s="4"/>
      <c r="F105" s="4"/>
      <c r="G105" s="4"/>
      <c r="H105" s="4"/>
      <c r="I105" s="4"/>
      <c r="J105" s="4"/>
      <c r="K105" s="4"/>
      <c r="L105" s="4"/>
      <c r="M105" s="4"/>
    </row>
    <row r="106" spans="1:13" ht="12" customHeight="1" x14ac:dyDescent="0.2">
      <c r="A106" s="4"/>
      <c r="B106" s="4"/>
      <c r="C106" s="4"/>
      <c r="D106" s="2"/>
      <c r="E106" s="4"/>
      <c r="F106" s="4"/>
      <c r="G106" s="4"/>
      <c r="H106" s="4"/>
      <c r="I106" s="4"/>
      <c r="J106" s="4"/>
      <c r="K106" s="4"/>
      <c r="L106" s="4"/>
      <c r="M106" s="4"/>
    </row>
    <row r="107" spans="1:13" ht="14.15" customHeight="1" x14ac:dyDescent="0.2">
      <c r="A107" s="6" t="s">
        <v>812</v>
      </c>
      <c r="B107" s="4"/>
      <c r="C107" s="4"/>
      <c r="D107" s="4"/>
      <c r="E107" s="4"/>
      <c r="F107" s="4"/>
      <c r="G107" s="4"/>
      <c r="H107" s="6" t="s">
        <v>4046</v>
      </c>
      <c r="I107" s="4"/>
      <c r="J107" s="4"/>
      <c r="K107" s="4"/>
      <c r="L107" s="4"/>
      <c r="M107" s="4"/>
    </row>
    <row r="108" spans="1:13" ht="12" customHeight="1" x14ac:dyDescent="0.2">
      <c r="A108" s="6"/>
      <c r="B108" s="4"/>
      <c r="C108" s="4"/>
      <c r="D108" s="4"/>
      <c r="E108" s="2" t="s">
        <v>2194</v>
      </c>
      <c r="F108" s="4"/>
      <c r="G108" s="4"/>
      <c r="H108" s="184" t="s">
        <v>2195</v>
      </c>
      <c r="I108" s="184" t="s">
        <v>2196</v>
      </c>
      <c r="J108" s="4"/>
      <c r="K108" s="4"/>
      <c r="L108" s="4"/>
      <c r="M108" s="4"/>
    </row>
    <row r="109" spans="1:13" ht="12" customHeight="1" x14ac:dyDescent="0.2">
      <c r="A109" s="184" t="s">
        <v>1831</v>
      </c>
      <c r="B109" s="184" t="s">
        <v>1623</v>
      </c>
      <c r="C109" s="184" t="s">
        <v>1624</v>
      </c>
      <c r="D109" s="184" t="s">
        <v>1597</v>
      </c>
      <c r="E109" s="184" t="s">
        <v>1598</v>
      </c>
      <c r="F109" s="4"/>
      <c r="G109" s="4"/>
      <c r="H109" s="184">
        <v>26</v>
      </c>
      <c r="I109" s="200">
        <v>723</v>
      </c>
      <c r="J109" s="4"/>
      <c r="K109" s="4"/>
      <c r="L109" s="4"/>
      <c r="M109" s="4"/>
    </row>
    <row r="110" spans="1:13" ht="12" customHeight="1" x14ac:dyDescent="0.2">
      <c r="A110" s="184">
        <v>26</v>
      </c>
      <c r="B110" s="200">
        <v>812</v>
      </c>
      <c r="C110" s="200">
        <v>234</v>
      </c>
      <c r="D110" s="200">
        <v>240</v>
      </c>
      <c r="E110" s="200">
        <v>338</v>
      </c>
      <c r="F110" s="4"/>
      <c r="G110" s="4"/>
      <c r="H110" s="184">
        <v>27</v>
      </c>
      <c r="I110" s="200">
        <v>718</v>
      </c>
      <c r="J110" s="4"/>
      <c r="K110" s="4"/>
      <c r="L110" s="4"/>
      <c r="M110" s="4"/>
    </row>
    <row r="111" spans="1:13" ht="12" customHeight="1" x14ac:dyDescent="0.2">
      <c r="A111" s="184">
        <v>27</v>
      </c>
      <c r="B111" s="200">
        <v>805</v>
      </c>
      <c r="C111" s="200">
        <v>251</v>
      </c>
      <c r="D111" s="200">
        <v>235</v>
      </c>
      <c r="E111" s="200">
        <v>319</v>
      </c>
      <c r="F111" s="4"/>
      <c r="G111" s="4"/>
      <c r="H111" s="184">
        <v>28</v>
      </c>
      <c r="I111" s="200">
        <v>700</v>
      </c>
      <c r="J111" s="4"/>
      <c r="K111" s="4"/>
      <c r="L111" s="4"/>
      <c r="M111" s="4"/>
    </row>
    <row r="112" spans="1:13" ht="12" customHeight="1" x14ac:dyDescent="0.2">
      <c r="A112" s="184">
        <v>28</v>
      </c>
      <c r="B112" s="200">
        <v>843</v>
      </c>
      <c r="C112" s="200">
        <v>275</v>
      </c>
      <c r="D112" s="200">
        <v>247</v>
      </c>
      <c r="E112" s="200">
        <v>321</v>
      </c>
      <c r="F112" s="4"/>
      <c r="G112" s="4"/>
      <c r="H112" s="184">
        <v>29</v>
      </c>
      <c r="I112" s="200">
        <v>689</v>
      </c>
      <c r="J112" s="1"/>
      <c r="K112" s="4"/>
      <c r="L112" s="4"/>
      <c r="M112" s="4"/>
    </row>
    <row r="113" spans="1:13" ht="12" customHeight="1" x14ac:dyDescent="0.2">
      <c r="A113" s="184">
        <v>29</v>
      </c>
      <c r="B113" s="200">
        <v>876</v>
      </c>
      <c r="C113" s="200">
        <v>292</v>
      </c>
      <c r="D113" s="200">
        <v>257</v>
      </c>
      <c r="E113" s="200">
        <v>327</v>
      </c>
      <c r="F113" s="4"/>
      <c r="G113" s="4"/>
      <c r="H113" s="262">
        <v>30</v>
      </c>
      <c r="I113" s="258">
        <v>703</v>
      </c>
      <c r="J113" s="4"/>
      <c r="K113" s="4"/>
      <c r="L113" s="4"/>
      <c r="M113" s="4"/>
    </row>
    <row r="114" spans="1:13" ht="12" customHeight="1" x14ac:dyDescent="0.2">
      <c r="A114" s="262">
        <v>30</v>
      </c>
      <c r="B114" s="258">
        <v>912</v>
      </c>
      <c r="C114" s="258">
        <v>319</v>
      </c>
      <c r="D114" s="258">
        <v>261</v>
      </c>
      <c r="E114" s="258">
        <v>332</v>
      </c>
      <c r="F114" s="4"/>
      <c r="G114" s="4"/>
      <c r="H114" s="262" t="s">
        <v>4006</v>
      </c>
      <c r="I114" s="258">
        <v>669</v>
      </c>
      <c r="J114" s="4"/>
      <c r="K114" s="4"/>
      <c r="L114" s="4"/>
      <c r="M114" s="4"/>
    </row>
    <row r="115" spans="1:13" ht="12" customHeight="1" x14ac:dyDescent="0.2">
      <c r="A115" s="262" t="s">
        <v>4006</v>
      </c>
      <c r="B115" s="258">
        <v>963</v>
      </c>
      <c r="C115" s="258">
        <v>363</v>
      </c>
      <c r="D115" s="258">
        <v>264</v>
      </c>
      <c r="E115" s="258">
        <v>336</v>
      </c>
      <c r="F115" s="4"/>
      <c r="G115" s="4"/>
      <c r="H115" s="262">
        <v>2</v>
      </c>
      <c r="I115" s="258">
        <v>651</v>
      </c>
      <c r="J115" s="1"/>
      <c r="K115" s="4"/>
      <c r="L115" s="4"/>
      <c r="M115" s="4"/>
    </row>
    <row r="116" spans="1:13" ht="12" customHeight="1" x14ac:dyDescent="0.2">
      <c r="A116" s="262">
        <v>2</v>
      </c>
      <c r="B116" s="172">
        <v>1000</v>
      </c>
      <c r="C116" s="258">
        <v>395</v>
      </c>
      <c r="D116" s="258">
        <v>268</v>
      </c>
      <c r="E116" s="258">
        <v>337</v>
      </c>
      <c r="F116" s="4"/>
      <c r="G116" s="4"/>
      <c r="H116" s="184">
        <v>3</v>
      </c>
      <c r="I116" s="200">
        <v>631</v>
      </c>
      <c r="J116" s="1"/>
      <c r="K116" s="4"/>
      <c r="L116" s="4"/>
      <c r="M116" s="4"/>
    </row>
    <row r="117" spans="1:13" ht="12" customHeight="1" x14ac:dyDescent="0.2">
      <c r="A117" s="184">
        <v>3</v>
      </c>
      <c r="B117" s="135">
        <v>1027</v>
      </c>
      <c r="C117" s="200">
        <v>413</v>
      </c>
      <c r="D117" s="200">
        <v>272</v>
      </c>
      <c r="E117" s="200">
        <v>342</v>
      </c>
      <c r="F117" s="4"/>
      <c r="G117" s="4"/>
      <c r="H117" s="184">
        <v>4</v>
      </c>
      <c r="I117" s="200">
        <v>613</v>
      </c>
      <c r="J117" s="4"/>
      <c r="K117" s="4"/>
      <c r="L117" s="4"/>
      <c r="M117" s="4"/>
    </row>
    <row r="118" spans="1:13" ht="12" customHeight="1" x14ac:dyDescent="0.2">
      <c r="A118" s="184">
        <v>4</v>
      </c>
      <c r="B118" s="479">
        <v>1030</v>
      </c>
      <c r="C118" s="200">
        <v>434</v>
      </c>
      <c r="D118" s="200">
        <v>261</v>
      </c>
      <c r="E118" s="200">
        <v>335</v>
      </c>
      <c r="F118" s="4"/>
      <c r="G118" s="4"/>
      <c r="H118" s="184">
        <v>5</v>
      </c>
      <c r="I118" s="200">
        <v>579</v>
      </c>
      <c r="J118" s="4"/>
      <c r="K118" s="4"/>
      <c r="L118" s="4"/>
      <c r="M118" s="4"/>
    </row>
    <row r="119" spans="1:13" ht="12" customHeight="1" x14ac:dyDescent="0.2">
      <c r="A119" s="184">
        <v>5</v>
      </c>
      <c r="B119" s="135">
        <v>1016</v>
      </c>
      <c r="C119" s="135">
        <v>425</v>
      </c>
      <c r="D119" s="135">
        <v>270</v>
      </c>
      <c r="E119" s="135">
        <v>321</v>
      </c>
      <c r="F119" s="4"/>
      <c r="G119" s="4"/>
      <c r="H119" s="197"/>
      <c r="I119" s="8"/>
      <c r="J119" s="4"/>
      <c r="K119" s="4"/>
      <c r="L119" s="4"/>
      <c r="M119" s="4"/>
    </row>
    <row r="120" spans="1:13" ht="12" customHeight="1" x14ac:dyDescent="0.2">
      <c r="A120" s="4"/>
      <c r="B120" s="4"/>
      <c r="C120" s="4"/>
      <c r="D120" s="4"/>
      <c r="E120" s="2" t="s">
        <v>313</v>
      </c>
      <c r="F120" s="4"/>
      <c r="G120" s="4"/>
      <c r="H120" s="4"/>
      <c r="I120" s="4" t="s">
        <v>4427</v>
      </c>
      <c r="J120" s="1"/>
      <c r="K120" s="4"/>
      <c r="L120" s="4"/>
      <c r="M120" s="4"/>
    </row>
    <row r="121" spans="1:13" ht="12" customHeight="1" x14ac:dyDescent="0.2">
      <c r="A121" s="4"/>
      <c r="B121" s="4"/>
      <c r="C121" s="4"/>
      <c r="D121" s="4"/>
      <c r="E121" s="4"/>
      <c r="F121" s="4"/>
      <c r="G121" s="4"/>
      <c r="H121" s="4"/>
      <c r="I121" s="4"/>
      <c r="J121" s="4"/>
      <c r="K121" s="4"/>
      <c r="L121" s="4"/>
      <c r="M121" s="4"/>
    </row>
    <row r="122" spans="1:13" ht="14.15" customHeight="1" x14ac:dyDescent="0.2">
      <c r="A122" s="6" t="s">
        <v>813</v>
      </c>
      <c r="B122" s="4"/>
      <c r="C122" s="4"/>
      <c r="D122" s="4"/>
      <c r="E122" s="4"/>
      <c r="F122" s="4"/>
      <c r="G122" s="4"/>
      <c r="H122" s="4"/>
      <c r="I122" s="4"/>
      <c r="J122" s="4"/>
      <c r="K122" s="755" t="s">
        <v>533</v>
      </c>
      <c r="L122" s="879"/>
      <c r="M122" s="4"/>
    </row>
    <row r="123" spans="1:13" ht="12" customHeight="1" x14ac:dyDescent="0.2">
      <c r="A123" s="640" t="s">
        <v>1633</v>
      </c>
      <c r="B123" s="640" t="s">
        <v>1634</v>
      </c>
      <c r="C123" s="640"/>
      <c r="D123" s="626" t="s">
        <v>709</v>
      </c>
      <c r="E123" s="878"/>
      <c r="F123" s="878"/>
      <c r="G123" s="878"/>
      <c r="H123" s="878"/>
      <c r="I123" s="878"/>
      <c r="J123" s="878"/>
      <c r="K123" s="741"/>
      <c r="L123" s="1"/>
      <c r="M123" s="1"/>
    </row>
    <row r="124" spans="1:13" ht="12" customHeight="1" x14ac:dyDescent="0.2">
      <c r="A124" s="640"/>
      <c r="B124" s="99" t="s">
        <v>534</v>
      </c>
      <c r="C124" s="99" t="s">
        <v>455</v>
      </c>
      <c r="D124" s="194" t="s">
        <v>2288</v>
      </c>
      <c r="E124" s="194" t="s">
        <v>1213</v>
      </c>
      <c r="F124" s="194" t="s">
        <v>2282</v>
      </c>
      <c r="G124" s="194" t="s">
        <v>2283</v>
      </c>
      <c r="H124" s="194" t="s">
        <v>2284</v>
      </c>
      <c r="I124" s="194" t="s">
        <v>2285</v>
      </c>
      <c r="J124" s="194" t="s">
        <v>2286</v>
      </c>
      <c r="K124" s="192" t="s">
        <v>2287</v>
      </c>
      <c r="L124" s="1"/>
      <c r="M124" s="1"/>
    </row>
    <row r="125" spans="1:13" ht="12" customHeight="1" x14ac:dyDescent="0.2">
      <c r="A125" s="192">
        <v>26</v>
      </c>
      <c r="B125" s="200">
        <v>236</v>
      </c>
      <c r="C125" s="150">
        <v>9974</v>
      </c>
      <c r="D125" s="5">
        <v>725</v>
      </c>
      <c r="E125" s="5">
        <v>482</v>
      </c>
      <c r="F125" s="5">
        <v>989</v>
      </c>
      <c r="G125" s="5">
        <v>620</v>
      </c>
      <c r="H125" s="5">
        <v>518</v>
      </c>
      <c r="I125" s="5">
        <v>705</v>
      </c>
      <c r="J125" s="5">
        <v>542</v>
      </c>
      <c r="K125" s="133">
        <v>4581</v>
      </c>
      <c r="L125" s="1"/>
      <c r="M125" s="1"/>
    </row>
    <row r="126" spans="1:13" ht="12" customHeight="1" x14ac:dyDescent="0.2">
      <c r="A126" s="192">
        <v>27</v>
      </c>
      <c r="B126" s="200">
        <v>242</v>
      </c>
      <c r="C126" s="150">
        <v>9857</v>
      </c>
      <c r="D126" s="5">
        <v>701</v>
      </c>
      <c r="E126" s="5">
        <v>484</v>
      </c>
      <c r="F126" s="5">
        <v>991</v>
      </c>
      <c r="G126" s="5">
        <v>711</v>
      </c>
      <c r="H126" s="5">
        <v>514</v>
      </c>
      <c r="I126" s="5">
        <v>716</v>
      </c>
      <c r="J126" s="5">
        <v>567</v>
      </c>
      <c r="K126" s="133">
        <v>4684</v>
      </c>
      <c r="L126" s="1"/>
      <c r="M126" s="1"/>
    </row>
    <row r="127" spans="1:13" ht="12" customHeight="1" x14ac:dyDescent="0.2">
      <c r="A127" s="192">
        <v>28</v>
      </c>
      <c r="B127" s="200">
        <v>241</v>
      </c>
      <c r="C127" s="150">
        <v>9645</v>
      </c>
      <c r="D127" s="5">
        <v>773</v>
      </c>
      <c r="E127" s="5">
        <v>457</v>
      </c>
      <c r="F127" s="133">
        <v>1061</v>
      </c>
      <c r="G127" s="5">
        <v>661</v>
      </c>
      <c r="H127" s="5">
        <v>508</v>
      </c>
      <c r="I127" s="5">
        <v>670</v>
      </c>
      <c r="J127" s="5">
        <v>581</v>
      </c>
      <c r="K127" s="133">
        <v>4711</v>
      </c>
      <c r="L127" s="1"/>
      <c r="M127" s="1"/>
    </row>
    <row r="128" spans="1:13" ht="12" customHeight="1" x14ac:dyDescent="0.2">
      <c r="A128" s="192">
        <v>29</v>
      </c>
      <c r="B128" s="200">
        <v>244</v>
      </c>
      <c r="C128" s="150">
        <v>9635</v>
      </c>
      <c r="D128" s="5">
        <v>841</v>
      </c>
      <c r="E128" s="5">
        <v>490</v>
      </c>
      <c r="F128" s="133">
        <v>1065</v>
      </c>
      <c r="G128" s="5">
        <v>656</v>
      </c>
      <c r="H128" s="5">
        <v>528</v>
      </c>
      <c r="I128" s="5">
        <v>699</v>
      </c>
      <c r="J128" s="5">
        <v>536</v>
      </c>
      <c r="K128" s="133">
        <v>4815</v>
      </c>
      <c r="L128" s="1"/>
      <c r="M128" s="1"/>
    </row>
    <row r="129" spans="1:14" ht="12" customHeight="1" x14ac:dyDescent="0.2">
      <c r="A129" s="192">
        <v>30</v>
      </c>
      <c r="B129" s="200">
        <v>240</v>
      </c>
      <c r="C129" s="150">
        <v>9282</v>
      </c>
      <c r="D129" s="5">
        <v>885</v>
      </c>
      <c r="E129" s="5">
        <v>448</v>
      </c>
      <c r="F129" s="133">
        <v>1106</v>
      </c>
      <c r="G129" s="5">
        <v>643</v>
      </c>
      <c r="H129" s="5">
        <v>537</v>
      </c>
      <c r="I129" s="5">
        <v>684</v>
      </c>
      <c r="J129" s="5">
        <v>556</v>
      </c>
      <c r="K129" s="133">
        <v>4859</v>
      </c>
      <c r="L129" s="1"/>
      <c r="M129" s="1"/>
    </row>
    <row r="130" spans="1:14" ht="12" customHeight="1" x14ac:dyDescent="0.2">
      <c r="A130" s="192" t="s">
        <v>4006</v>
      </c>
      <c r="B130" s="200">
        <v>241</v>
      </c>
      <c r="C130" s="150">
        <v>9195</v>
      </c>
      <c r="D130" s="5">
        <v>887</v>
      </c>
      <c r="E130" s="5">
        <v>492</v>
      </c>
      <c r="F130" s="133">
        <v>1126</v>
      </c>
      <c r="G130" s="5">
        <v>656</v>
      </c>
      <c r="H130" s="5">
        <v>547</v>
      </c>
      <c r="I130" s="5">
        <v>733</v>
      </c>
      <c r="J130" s="5">
        <v>527</v>
      </c>
      <c r="K130" s="133">
        <v>4968</v>
      </c>
      <c r="L130" s="1"/>
      <c r="M130" s="1"/>
    </row>
    <row r="131" spans="1:14" ht="12" customHeight="1" x14ac:dyDescent="0.2">
      <c r="A131" s="192">
        <v>2</v>
      </c>
      <c r="B131" s="200">
        <v>240</v>
      </c>
      <c r="C131" s="150">
        <v>8917</v>
      </c>
      <c r="D131" s="5">
        <v>939</v>
      </c>
      <c r="E131" s="5">
        <v>469</v>
      </c>
      <c r="F131" s="133">
        <v>1144</v>
      </c>
      <c r="G131" s="5">
        <v>638</v>
      </c>
      <c r="H131" s="5">
        <v>548</v>
      </c>
      <c r="I131" s="5">
        <v>754</v>
      </c>
      <c r="J131" s="5">
        <v>491</v>
      </c>
      <c r="K131" s="133">
        <v>4983</v>
      </c>
      <c r="L131" s="1"/>
      <c r="M131" s="1"/>
    </row>
    <row r="132" spans="1:14" ht="12" customHeight="1" x14ac:dyDescent="0.2">
      <c r="A132" s="192">
        <v>3</v>
      </c>
      <c r="B132" s="200">
        <v>238</v>
      </c>
      <c r="C132" s="150">
        <v>8574</v>
      </c>
      <c r="D132" s="50">
        <v>1075</v>
      </c>
      <c r="E132" s="5">
        <v>445</v>
      </c>
      <c r="F132" s="133">
        <v>1113</v>
      </c>
      <c r="G132" s="5">
        <v>605</v>
      </c>
      <c r="H132" s="5">
        <v>510</v>
      </c>
      <c r="I132" s="5">
        <v>806</v>
      </c>
      <c r="J132" s="5">
        <v>499</v>
      </c>
      <c r="K132" s="133">
        <v>5053</v>
      </c>
      <c r="L132" s="1"/>
      <c r="M132" s="1"/>
    </row>
    <row r="133" spans="1:14" ht="12" customHeight="1" x14ac:dyDescent="0.2">
      <c r="A133" s="192">
        <v>4</v>
      </c>
      <c r="B133" s="200">
        <v>232</v>
      </c>
      <c r="C133" s="135">
        <v>7982</v>
      </c>
      <c r="D133" s="50">
        <v>1109</v>
      </c>
      <c r="E133" s="5">
        <v>464</v>
      </c>
      <c r="F133" s="133">
        <v>1146</v>
      </c>
      <c r="G133" s="5">
        <v>587</v>
      </c>
      <c r="H133" s="5">
        <v>520</v>
      </c>
      <c r="I133" s="5">
        <v>790</v>
      </c>
      <c r="J133" s="5">
        <v>460</v>
      </c>
      <c r="K133" s="133">
        <v>5076</v>
      </c>
      <c r="L133" s="1"/>
      <c r="M133" s="1"/>
    </row>
    <row r="134" spans="1:14" ht="12" customHeight="1" x14ac:dyDescent="0.2">
      <c r="A134" s="192">
        <v>5</v>
      </c>
      <c r="B134" s="200">
        <v>221</v>
      </c>
      <c r="C134" s="150">
        <v>7624</v>
      </c>
      <c r="D134" s="150">
        <v>1068</v>
      </c>
      <c r="E134" s="150">
        <v>447</v>
      </c>
      <c r="F134" s="150">
        <v>1117</v>
      </c>
      <c r="G134" s="150">
        <v>615</v>
      </c>
      <c r="H134" s="150">
        <v>493</v>
      </c>
      <c r="I134" s="150">
        <v>770</v>
      </c>
      <c r="J134" s="150">
        <v>471</v>
      </c>
      <c r="K134" s="133">
        <v>4981</v>
      </c>
      <c r="L134" s="1"/>
      <c r="M134" s="1"/>
    </row>
    <row r="135" spans="1:14" ht="12" customHeight="1" x14ac:dyDescent="0.2">
      <c r="A135" s="7" t="s">
        <v>4278</v>
      </c>
      <c r="B135" s="1"/>
      <c r="C135" s="1"/>
      <c r="D135" s="1"/>
      <c r="E135" s="1"/>
      <c r="F135" s="1"/>
      <c r="G135" s="1"/>
      <c r="H135" s="1"/>
      <c r="I135" s="1"/>
      <c r="J135" s="1"/>
      <c r="K135" s="4"/>
      <c r="L135" s="1"/>
      <c r="M135" s="2" t="s">
        <v>2639</v>
      </c>
    </row>
    <row r="136" spans="1:14" ht="12" customHeight="1" x14ac:dyDescent="0.2">
      <c r="A136" s="7" t="s">
        <v>88</v>
      </c>
      <c r="B136" s="1"/>
      <c r="C136" s="1"/>
      <c r="D136" s="1"/>
      <c r="E136" s="1"/>
      <c r="F136" s="1"/>
      <c r="G136" s="1"/>
      <c r="H136" s="1"/>
      <c r="I136" s="1"/>
      <c r="J136" s="1"/>
      <c r="K136" s="4"/>
      <c r="L136" s="1"/>
      <c r="M136" s="2"/>
    </row>
    <row r="137" spans="1:14" ht="16.5" customHeight="1" x14ac:dyDescent="0.2">
      <c r="A137" s="6" t="s">
        <v>456</v>
      </c>
      <c r="B137" s="4"/>
      <c r="C137" s="4"/>
      <c r="D137" s="4"/>
      <c r="E137" s="4"/>
      <c r="F137" s="4"/>
      <c r="G137" s="4"/>
      <c r="H137" s="4"/>
      <c r="I137" s="4"/>
      <c r="J137" s="4"/>
      <c r="K137" s="4"/>
      <c r="L137" s="4"/>
      <c r="M137" s="4"/>
    </row>
    <row r="138" spans="1:14" ht="12" customHeight="1" x14ac:dyDescent="0.2">
      <c r="A138" s="640" t="s">
        <v>457</v>
      </c>
      <c r="B138" s="640" t="s">
        <v>1126</v>
      </c>
      <c r="C138" s="626" t="s">
        <v>2642</v>
      </c>
      <c r="D138" s="814"/>
      <c r="E138" s="814"/>
      <c r="F138" s="814"/>
      <c r="G138" s="814"/>
      <c r="H138" s="814"/>
      <c r="I138" s="814"/>
      <c r="J138" s="814"/>
      <c r="K138" s="814"/>
      <c r="L138" s="814"/>
      <c r="M138" s="815"/>
    </row>
    <row r="139" spans="1:14" ht="52.5" customHeight="1" x14ac:dyDescent="0.2">
      <c r="A139" s="640"/>
      <c r="B139" s="640"/>
      <c r="C139" s="346" t="s">
        <v>3007</v>
      </c>
      <c r="D139" s="346" t="s">
        <v>3008</v>
      </c>
      <c r="E139" s="346" t="s">
        <v>3009</v>
      </c>
      <c r="F139" s="346" t="s">
        <v>3010</v>
      </c>
      <c r="G139" s="346" t="s">
        <v>3011</v>
      </c>
      <c r="H139" s="346" t="s">
        <v>4337</v>
      </c>
      <c r="I139" s="346" t="s">
        <v>3012</v>
      </c>
      <c r="J139" s="346" t="s">
        <v>3013</v>
      </c>
      <c r="K139" s="346" t="s">
        <v>3014</v>
      </c>
      <c r="L139" s="346" t="s">
        <v>3407</v>
      </c>
      <c r="M139" s="346" t="s">
        <v>3015</v>
      </c>
    </row>
    <row r="140" spans="1:14" ht="24" customHeight="1" x14ac:dyDescent="0.2">
      <c r="A140" s="184" t="s">
        <v>2643</v>
      </c>
      <c r="B140" s="200">
        <v>7</v>
      </c>
      <c r="C140" s="529">
        <v>-2</v>
      </c>
      <c r="D140" s="529">
        <v>-7</v>
      </c>
      <c r="E140" s="529">
        <v>-3</v>
      </c>
      <c r="F140" s="529">
        <v>-2</v>
      </c>
      <c r="G140" s="529">
        <v>-14</v>
      </c>
      <c r="H140" s="529">
        <v>-17</v>
      </c>
      <c r="I140" s="529">
        <v>-16</v>
      </c>
      <c r="J140" s="529">
        <v>-5</v>
      </c>
      <c r="K140" s="529">
        <v>-5</v>
      </c>
      <c r="L140" s="529">
        <v>-1</v>
      </c>
      <c r="M140" s="529">
        <v>-14</v>
      </c>
    </row>
    <row r="141" spans="1:14" ht="24.75" customHeight="1" x14ac:dyDescent="0.2">
      <c r="A141" s="316" t="s">
        <v>1255</v>
      </c>
      <c r="B141" s="200" t="s">
        <v>1080</v>
      </c>
      <c r="C141" s="529">
        <v>-108</v>
      </c>
      <c r="D141" s="529">
        <v>-680</v>
      </c>
      <c r="E141" s="529">
        <v>-87</v>
      </c>
      <c r="F141" s="529">
        <v>-232</v>
      </c>
      <c r="G141" s="529">
        <v>-162</v>
      </c>
      <c r="H141" s="529">
        <v>-514</v>
      </c>
      <c r="I141" s="529">
        <v>-245</v>
      </c>
      <c r="J141" s="529">
        <v>-49</v>
      </c>
      <c r="K141" s="529">
        <v>-145</v>
      </c>
      <c r="L141" s="529">
        <v>-29</v>
      </c>
      <c r="M141" s="529">
        <v>-224</v>
      </c>
    </row>
    <row r="142" spans="1:14" ht="24" customHeight="1" x14ac:dyDescent="0.2">
      <c r="A142" s="197"/>
      <c r="B142" s="8"/>
      <c r="C142" s="8"/>
      <c r="D142" s="93"/>
      <c r="E142" s="93"/>
      <c r="F142" s="93"/>
      <c r="G142" s="93"/>
      <c r="H142" s="93"/>
      <c r="I142" s="93"/>
      <c r="J142" s="93"/>
      <c r="K142" s="93"/>
      <c r="L142" s="93"/>
      <c r="M142" s="8"/>
      <c r="N142" s="26"/>
    </row>
    <row r="143" spans="1:14" ht="12" customHeight="1" x14ac:dyDescent="0.2">
      <c r="A143" s="640" t="s">
        <v>457</v>
      </c>
      <c r="B143" s="640" t="s">
        <v>2642</v>
      </c>
      <c r="C143" s="640"/>
      <c r="D143" s="640"/>
      <c r="E143" s="640"/>
      <c r="F143" s="640"/>
      <c r="G143" s="640"/>
      <c r="H143" s="211"/>
      <c r="I143" s="211"/>
      <c r="J143" s="211"/>
      <c r="K143" s="211"/>
      <c r="L143" s="211"/>
      <c r="M143"/>
    </row>
    <row r="144" spans="1:14" s="1" customFormat="1" ht="52.5" customHeight="1" x14ac:dyDescent="0.2">
      <c r="A144" s="640"/>
      <c r="B144" s="346" t="s">
        <v>4018</v>
      </c>
      <c r="C144" s="346" t="s">
        <v>3016</v>
      </c>
      <c r="D144" s="346" t="s">
        <v>3017</v>
      </c>
      <c r="E144" s="346" t="s">
        <v>2686</v>
      </c>
      <c r="F144" s="346" t="s">
        <v>3018</v>
      </c>
      <c r="G144" s="346" t="s">
        <v>1673</v>
      </c>
    </row>
    <row r="145" spans="1:15" s="1" customFormat="1" ht="24" customHeight="1" x14ac:dyDescent="0.2">
      <c r="A145" s="184" t="s">
        <v>1254</v>
      </c>
      <c r="B145" s="530">
        <v>-3</v>
      </c>
      <c r="C145" s="529">
        <v>-4</v>
      </c>
      <c r="D145" s="529">
        <v>-1</v>
      </c>
      <c r="E145" s="529">
        <v>-7</v>
      </c>
      <c r="F145" s="529">
        <v>-3</v>
      </c>
      <c r="G145" s="529">
        <v>1</v>
      </c>
    </row>
    <row r="146" spans="1:15" s="1" customFormat="1" ht="24" customHeight="1" x14ac:dyDescent="0.2">
      <c r="A146" s="316" t="s">
        <v>1255</v>
      </c>
      <c r="B146" s="529" t="s">
        <v>1080</v>
      </c>
      <c r="C146" s="529">
        <v>-90</v>
      </c>
      <c r="D146" s="529">
        <v>-20</v>
      </c>
      <c r="E146" s="529">
        <v>-281</v>
      </c>
      <c r="F146" s="529">
        <v>-81</v>
      </c>
      <c r="G146" s="529" t="s">
        <v>1080</v>
      </c>
    </row>
    <row r="147" spans="1:15" s="1" customFormat="1" ht="12" customHeight="1" x14ac:dyDescent="0.2">
      <c r="A147" s="267"/>
      <c r="B147" s="431"/>
      <c r="C147" s="431"/>
      <c r="D147" s="431"/>
      <c r="E147" s="431"/>
      <c r="F147" s="212"/>
      <c r="G147" s="212"/>
    </row>
    <row r="148" spans="1:15" s="1" customFormat="1" ht="12" customHeight="1" x14ac:dyDescent="0.2">
      <c r="A148" s="197"/>
      <c r="B148" s="212"/>
      <c r="C148" s="212"/>
      <c r="D148" s="212"/>
      <c r="E148" s="432"/>
    </row>
    <row r="149" spans="1:15" s="1" customFormat="1" ht="32.15" customHeight="1" x14ac:dyDescent="0.2">
      <c r="A149" s="704" t="s">
        <v>457</v>
      </c>
      <c r="B149" s="626" t="s">
        <v>2979</v>
      </c>
      <c r="C149" s="627"/>
      <c r="D149" s="626" t="s">
        <v>2998</v>
      </c>
      <c r="E149" s="814"/>
      <c r="F149" s="814"/>
      <c r="G149" s="814"/>
      <c r="H149" s="814"/>
      <c r="I149" s="814"/>
      <c r="J149" s="814"/>
      <c r="K149" s="814"/>
      <c r="L149" s="815"/>
      <c r="M149" s="93"/>
    </row>
    <row r="150" spans="1:15" ht="57" customHeight="1" x14ac:dyDescent="0.2">
      <c r="A150" s="706"/>
      <c r="B150" s="464" t="s">
        <v>2999</v>
      </c>
      <c r="C150" s="381" t="s">
        <v>3000</v>
      </c>
      <c r="D150" s="465" t="s">
        <v>2999</v>
      </c>
      <c r="E150" s="381" t="s">
        <v>3001</v>
      </c>
      <c r="F150" s="464" t="s">
        <v>4237</v>
      </c>
      <c r="G150" s="464" t="s">
        <v>3002</v>
      </c>
      <c r="H150" s="381" t="s">
        <v>3003</v>
      </c>
      <c r="I150" s="210" t="s">
        <v>3004</v>
      </c>
      <c r="J150" s="381" t="s">
        <v>3005</v>
      </c>
      <c r="K150" s="381" t="s">
        <v>4434</v>
      </c>
      <c r="L150" s="463" t="s">
        <v>3006</v>
      </c>
      <c r="M150" s="93"/>
      <c r="N150" s="26"/>
    </row>
    <row r="151" spans="1:15" ht="24" customHeight="1" x14ac:dyDescent="0.2">
      <c r="A151" s="184" t="s">
        <v>1254</v>
      </c>
      <c r="B151" s="200" t="s">
        <v>1080</v>
      </c>
      <c r="C151" s="210">
        <v>10</v>
      </c>
      <c r="D151" s="210">
        <v>3</v>
      </c>
      <c r="E151" s="210">
        <v>11</v>
      </c>
      <c r="F151" s="210">
        <v>10</v>
      </c>
      <c r="G151" s="210">
        <v>13</v>
      </c>
      <c r="H151" s="210">
        <v>1</v>
      </c>
      <c r="I151" s="210">
        <v>2</v>
      </c>
      <c r="J151" s="210">
        <v>1</v>
      </c>
      <c r="K151" s="210">
        <v>19</v>
      </c>
      <c r="L151" s="200">
        <v>9</v>
      </c>
      <c r="M151" s="93"/>
      <c r="N151" s="877"/>
      <c r="O151" s="877"/>
    </row>
    <row r="152" spans="1:15" ht="24" customHeight="1" x14ac:dyDescent="0.2">
      <c r="A152" s="316" t="s">
        <v>2839</v>
      </c>
      <c r="B152" s="200" t="s">
        <v>1080</v>
      </c>
      <c r="C152" s="210">
        <v>158</v>
      </c>
      <c r="D152" s="210">
        <v>170</v>
      </c>
      <c r="E152" s="210">
        <v>168</v>
      </c>
      <c r="F152" s="210">
        <v>25</v>
      </c>
      <c r="G152" s="210">
        <v>315</v>
      </c>
      <c r="H152" s="210">
        <v>6</v>
      </c>
      <c r="I152" s="210">
        <v>12</v>
      </c>
      <c r="J152" s="210">
        <v>10</v>
      </c>
      <c r="K152" s="210">
        <v>357</v>
      </c>
      <c r="L152" s="200">
        <v>100</v>
      </c>
      <c r="M152" s="93"/>
    </row>
    <row r="153" spans="1:15" ht="24" customHeight="1" x14ac:dyDescent="0.2">
      <c r="A153" s="99" t="s">
        <v>603</v>
      </c>
      <c r="B153" s="200" t="s">
        <v>1080</v>
      </c>
      <c r="C153" s="210">
        <v>131</v>
      </c>
      <c r="D153" s="210">
        <v>167</v>
      </c>
      <c r="E153" s="210">
        <v>157</v>
      </c>
      <c r="F153" s="210">
        <v>25</v>
      </c>
      <c r="G153" s="210">
        <v>298</v>
      </c>
      <c r="H153" s="210">
        <v>5</v>
      </c>
      <c r="I153" s="210">
        <v>9</v>
      </c>
      <c r="J153" s="210">
        <v>3</v>
      </c>
      <c r="K153" s="210">
        <v>316</v>
      </c>
      <c r="L153" s="200">
        <v>77</v>
      </c>
      <c r="M153" s="4"/>
    </row>
    <row r="154" spans="1:15" ht="24" customHeight="1" x14ac:dyDescent="0.2">
      <c r="A154" s="197"/>
      <c r="B154" s="8"/>
      <c r="C154" s="8"/>
      <c r="D154" s="93"/>
      <c r="E154" s="93"/>
      <c r="F154" s="93"/>
      <c r="G154" s="93"/>
      <c r="H154" s="93"/>
      <c r="I154" s="93"/>
      <c r="J154" s="93"/>
      <c r="K154" s="93"/>
      <c r="L154" s="93"/>
      <c r="M154" s="8"/>
    </row>
    <row r="155" spans="1:15" ht="12" customHeight="1" x14ac:dyDescent="0.2">
      <c r="A155" s="640" t="s">
        <v>457</v>
      </c>
      <c r="B155" s="727" t="s">
        <v>2979</v>
      </c>
      <c r="C155" s="727" t="s">
        <v>2236</v>
      </c>
      <c r="D155" s="93"/>
      <c r="E155" s="93"/>
      <c r="F155" s="93"/>
      <c r="G155" s="93"/>
      <c r="H155" s="93"/>
      <c r="I155" s="93"/>
      <c r="J155" s="93"/>
      <c r="K155" s="93"/>
      <c r="L155" s="8"/>
      <c r="M155" s="212"/>
    </row>
    <row r="156" spans="1:15" ht="12" customHeight="1" x14ac:dyDescent="0.2">
      <c r="A156" s="640"/>
      <c r="B156" s="728"/>
      <c r="C156" s="728"/>
      <c r="D156" s="93"/>
      <c r="E156" s="93"/>
      <c r="F156" s="93"/>
      <c r="G156" s="93"/>
      <c r="H156" s="93"/>
      <c r="I156" s="93"/>
      <c r="J156" s="93"/>
      <c r="K156" s="93"/>
      <c r="L156" s="8"/>
      <c r="M156" s="212"/>
    </row>
    <row r="157" spans="1:15" ht="27" customHeight="1" x14ac:dyDescent="0.2">
      <c r="A157" s="640"/>
      <c r="B157" s="194" t="s">
        <v>1674</v>
      </c>
      <c r="C157" s="194" t="s">
        <v>4373</v>
      </c>
      <c r="D157" s="93"/>
      <c r="E157" s="93"/>
      <c r="F157" s="93"/>
      <c r="G157" s="93"/>
      <c r="H157" s="93"/>
      <c r="I157" s="93"/>
      <c r="J157" s="93"/>
      <c r="K157" s="93"/>
      <c r="L157" s="8"/>
      <c r="M157" s="212"/>
    </row>
    <row r="158" spans="1:15" ht="24" customHeight="1" x14ac:dyDescent="0.2">
      <c r="A158" s="184" t="s">
        <v>1254</v>
      </c>
      <c r="B158" s="200" t="s">
        <v>4452</v>
      </c>
      <c r="C158" s="200">
        <v>2</v>
      </c>
      <c r="D158" s="93"/>
      <c r="E158" s="93"/>
      <c r="F158" s="93"/>
      <c r="G158" s="93"/>
      <c r="H158" s="93"/>
      <c r="I158" s="93"/>
      <c r="J158" s="93"/>
      <c r="K158" s="93"/>
      <c r="L158" s="8"/>
      <c r="M158" s="212"/>
    </row>
    <row r="159" spans="1:15" ht="24" customHeight="1" x14ac:dyDescent="0.2">
      <c r="A159" s="316" t="s">
        <v>1255</v>
      </c>
      <c r="B159" s="200" t="s">
        <v>4453</v>
      </c>
      <c r="C159" s="200" t="s">
        <v>1080</v>
      </c>
      <c r="D159" s="93"/>
      <c r="E159" s="93"/>
      <c r="F159" s="93"/>
      <c r="G159" s="93"/>
      <c r="H159" s="93"/>
      <c r="I159" s="93"/>
      <c r="J159" s="93"/>
      <c r="K159" s="93"/>
      <c r="L159" s="8"/>
      <c r="M159" s="1"/>
    </row>
    <row r="160" spans="1:15" x14ac:dyDescent="0.2">
      <c r="A160" s="7" t="s">
        <v>4785</v>
      </c>
      <c r="B160" s="4"/>
      <c r="C160" s="4"/>
      <c r="D160" s="4"/>
      <c r="E160" s="4"/>
      <c r="F160" s="4"/>
      <c r="G160" s="4"/>
      <c r="H160" s="1"/>
      <c r="I160" s="1"/>
      <c r="J160" s="1"/>
      <c r="K160" s="4"/>
      <c r="L160" s="4"/>
      <c r="M160" s="4"/>
    </row>
    <row r="161" spans="1:13" x14ac:dyDescent="0.2">
      <c r="A161" s="7" t="s">
        <v>2903</v>
      </c>
      <c r="B161" s="4"/>
      <c r="C161" s="4"/>
      <c r="D161" s="4"/>
      <c r="E161" s="4"/>
      <c r="F161" s="4"/>
      <c r="G161" s="4"/>
      <c r="H161" s="4"/>
      <c r="I161" s="4"/>
      <c r="J161" s="4"/>
      <c r="K161" s="4"/>
      <c r="L161" s="4"/>
      <c r="M161" s="4"/>
    </row>
    <row r="162" spans="1:13" x14ac:dyDescent="0.2">
      <c r="A162" s="7" t="s">
        <v>2904</v>
      </c>
      <c r="B162" s="4"/>
      <c r="C162" s="4"/>
      <c r="D162" s="4"/>
      <c r="E162" s="4"/>
      <c r="F162" s="4"/>
      <c r="G162" s="4"/>
      <c r="H162" s="4"/>
      <c r="I162" s="4"/>
      <c r="J162" s="2" t="s">
        <v>4433</v>
      </c>
      <c r="K162" s="4"/>
      <c r="L162" s="4"/>
      <c r="M162" s="4"/>
    </row>
  </sheetData>
  <mergeCells count="37">
    <mergeCell ref="K122:L122"/>
    <mergeCell ref="A46:A47"/>
    <mergeCell ref="B46:C46"/>
    <mergeCell ref="H46:I46"/>
    <mergeCell ref="A58:A59"/>
    <mergeCell ref="B58:C58"/>
    <mergeCell ref="A31:A32"/>
    <mergeCell ref="B31:B32"/>
    <mergeCell ref="L46:M46"/>
    <mergeCell ref="H58:I58"/>
    <mergeCell ref="J58:K58"/>
    <mergeCell ref="L58:M58"/>
    <mergeCell ref="D46:E46"/>
    <mergeCell ref="F46:G46"/>
    <mergeCell ref="J46:K46"/>
    <mergeCell ref="D58:E58"/>
    <mergeCell ref="F58:G58"/>
    <mergeCell ref="K3:K4"/>
    <mergeCell ref="A15:A16"/>
    <mergeCell ref="B15:B16"/>
    <mergeCell ref="C15:C16"/>
    <mergeCell ref="A3:A4"/>
    <mergeCell ref="A138:A139"/>
    <mergeCell ref="B138:B139"/>
    <mergeCell ref="A123:A124"/>
    <mergeCell ref="B123:C123"/>
    <mergeCell ref="N151:O151"/>
    <mergeCell ref="B149:C149"/>
    <mergeCell ref="B143:G143"/>
    <mergeCell ref="D149:L149"/>
    <mergeCell ref="C138:M138"/>
    <mergeCell ref="D123:K123"/>
    <mergeCell ref="A155:A157"/>
    <mergeCell ref="B155:B156"/>
    <mergeCell ref="C155:C156"/>
    <mergeCell ref="A143:A144"/>
    <mergeCell ref="A149:A150"/>
  </mergeCells>
  <phoneticPr fontId="2"/>
  <pageMargins left="0.75" right="0.75" top="1" bottom="1" header="0.51200000000000001" footer="0.51200000000000001"/>
  <pageSetup paperSize="9" scale="84" orientation="portrait" r:id="rId1"/>
  <headerFooter alignWithMargins="0"/>
  <rowBreaks count="2" manualBreakCount="2">
    <brk id="70" max="12" man="1"/>
    <brk id="121" max="1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tabColor theme="5" tint="0.39997558519241921"/>
  </sheetPr>
  <dimension ref="A1:R171"/>
  <sheetViews>
    <sheetView view="pageBreakPreview" topLeftCell="A110" zoomScaleNormal="100" zoomScaleSheetLayoutView="100" workbookViewId="0">
      <selection activeCell="S126" sqref="S126"/>
    </sheetView>
  </sheetViews>
  <sheetFormatPr defaultColWidth="9" defaultRowHeight="13" x14ac:dyDescent="0.2"/>
  <cols>
    <col min="1" max="2" width="5.36328125" style="21" customWidth="1"/>
    <col min="3" max="3" width="6.26953125" style="21" customWidth="1"/>
    <col min="4" max="10" width="5.90625" style="21" customWidth="1"/>
    <col min="11" max="11" width="6" style="21" customWidth="1"/>
    <col min="12" max="15" width="5.90625" style="21" customWidth="1"/>
    <col min="16" max="16" width="4.7265625" customWidth="1"/>
    <col min="17" max="18" width="5.36328125" style="21" customWidth="1"/>
    <col min="19" max="16384" width="9" style="21"/>
  </cols>
  <sheetData>
    <row r="1" spans="1:17" ht="15" customHeight="1" x14ac:dyDescent="0.2">
      <c r="A1" s="6" t="s">
        <v>1660</v>
      </c>
      <c r="B1" s="4"/>
      <c r="C1" s="4"/>
      <c r="D1" s="4"/>
      <c r="E1" s="4"/>
      <c r="F1" s="4"/>
      <c r="G1" s="4"/>
      <c r="H1" s="4"/>
      <c r="I1" s="4"/>
      <c r="J1" s="4"/>
      <c r="K1" s="4"/>
      <c r="L1" s="4"/>
      <c r="M1" s="4"/>
      <c r="N1" s="4"/>
      <c r="O1" s="4"/>
      <c r="Q1" s="1"/>
    </row>
    <row r="2" spans="1:17" ht="15" customHeight="1" x14ac:dyDescent="0.2">
      <c r="A2" s="6" t="s">
        <v>4747</v>
      </c>
      <c r="B2" s="4"/>
      <c r="C2" s="4"/>
      <c r="D2" s="4"/>
      <c r="E2" s="4"/>
      <c r="F2" s="4"/>
      <c r="G2" s="4"/>
      <c r="H2" s="4"/>
      <c r="I2" s="4"/>
      <c r="J2" s="4"/>
      <c r="K2" s="4"/>
      <c r="L2" s="4"/>
      <c r="M2" s="4" t="s">
        <v>91</v>
      </c>
      <c r="N2" s="4"/>
      <c r="O2" s="4"/>
      <c r="Q2" s="1"/>
    </row>
    <row r="3" spans="1:17" s="27" customFormat="1" ht="72" customHeight="1" x14ac:dyDescent="0.2">
      <c r="A3" s="640" t="s">
        <v>2980</v>
      </c>
      <c r="B3" s="640"/>
      <c r="C3" s="640"/>
      <c r="D3" s="184" t="s">
        <v>2981</v>
      </c>
      <c r="E3" s="184" t="s">
        <v>2982</v>
      </c>
      <c r="F3" s="184" t="s">
        <v>2983</v>
      </c>
      <c r="G3" s="184" t="s">
        <v>2984</v>
      </c>
      <c r="H3" s="184" t="s">
        <v>2985</v>
      </c>
      <c r="I3" s="184" t="s">
        <v>2986</v>
      </c>
      <c r="J3" s="184" t="s">
        <v>2987</v>
      </c>
      <c r="K3" s="316" t="s">
        <v>3107</v>
      </c>
      <c r="L3" s="184" t="s">
        <v>3899</v>
      </c>
      <c r="M3" s="184" t="s">
        <v>2988</v>
      </c>
      <c r="N3" s="184" t="s">
        <v>2989</v>
      </c>
      <c r="O3" s="65"/>
      <c r="P3" s="13"/>
      <c r="Q3" s="13"/>
    </row>
    <row r="4" spans="1:17" ht="18.75" customHeight="1" x14ac:dyDescent="0.2">
      <c r="A4" s="634" t="s">
        <v>3994</v>
      </c>
      <c r="B4" s="634"/>
      <c r="C4" s="634"/>
      <c r="D4" s="50">
        <v>1</v>
      </c>
      <c r="E4" s="50">
        <v>1</v>
      </c>
      <c r="F4" s="50">
        <v>5</v>
      </c>
      <c r="G4" s="50">
        <v>9</v>
      </c>
      <c r="H4" s="50">
        <v>22</v>
      </c>
      <c r="I4" s="50">
        <v>2</v>
      </c>
      <c r="J4" s="50">
        <v>4</v>
      </c>
      <c r="K4" s="50">
        <v>14</v>
      </c>
      <c r="L4" s="50">
        <v>2</v>
      </c>
      <c r="M4" s="66">
        <v>2</v>
      </c>
      <c r="N4" s="66" t="s">
        <v>4005</v>
      </c>
      <c r="O4" s="4"/>
      <c r="Q4" s="1"/>
    </row>
    <row r="5" spans="1:17" ht="18.75" customHeight="1" x14ac:dyDescent="0.2">
      <c r="A5" s="634" t="s">
        <v>2990</v>
      </c>
      <c r="B5" s="634"/>
      <c r="C5" s="634"/>
      <c r="D5" s="50">
        <v>39</v>
      </c>
      <c r="E5" s="50">
        <v>17</v>
      </c>
      <c r="F5" s="50">
        <v>201</v>
      </c>
      <c r="G5" s="50">
        <v>209</v>
      </c>
      <c r="H5" s="50">
        <v>371</v>
      </c>
      <c r="I5" s="50">
        <v>83</v>
      </c>
      <c r="J5" s="50">
        <v>9</v>
      </c>
      <c r="K5" s="50">
        <v>239</v>
      </c>
      <c r="L5" s="50">
        <v>10</v>
      </c>
      <c r="M5" s="66">
        <v>1</v>
      </c>
      <c r="N5" s="66" t="s">
        <v>4005</v>
      </c>
      <c r="O5" s="4"/>
      <c r="Q5" s="1"/>
    </row>
    <row r="6" spans="1:17" ht="18.75" customHeight="1" x14ac:dyDescent="0.2">
      <c r="A6" s="634" t="s">
        <v>2991</v>
      </c>
      <c r="B6" s="634"/>
      <c r="C6" s="634"/>
      <c r="D6" s="50">
        <v>330</v>
      </c>
      <c r="E6" s="50">
        <v>78</v>
      </c>
      <c r="F6" s="50">
        <v>2155</v>
      </c>
      <c r="G6" s="50">
        <v>2221</v>
      </c>
      <c r="H6" s="50">
        <v>3602</v>
      </c>
      <c r="I6" s="50">
        <v>82</v>
      </c>
      <c r="J6" s="50">
        <v>50</v>
      </c>
      <c r="K6" s="50">
        <v>932</v>
      </c>
      <c r="L6" s="50">
        <v>86</v>
      </c>
      <c r="M6" s="66">
        <v>62</v>
      </c>
      <c r="N6" s="66" t="s">
        <v>4005</v>
      </c>
      <c r="O6" s="4"/>
      <c r="Q6" s="1"/>
    </row>
    <row r="7" spans="1:17" ht="18.75" customHeight="1" x14ac:dyDescent="0.2">
      <c r="A7" s="675" t="s">
        <v>3995</v>
      </c>
      <c r="B7" s="675"/>
      <c r="C7" s="675"/>
      <c r="D7" s="623">
        <f>D6/D5</f>
        <v>8.4615384615384617</v>
      </c>
      <c r="E7" s="623">
        <f>E6/E5</f>
        <v>4.5882352941176467</v>
      </c>
      <c r="F7" s="623">
        <f t="shared" ref="F7:J7" si="0">F6/F5</f>
        <v>10.721393034825871</v>
      </c>
      <c r="G7" s="623">
        <f t="shared" si="0"/>
        <v>10.626794258373206</v>
      </c>
      <c r="H7" s="623">
        <f t="shared" si="0"/>
        <v>9.7088948787062002</v>
      </c>
      <c r="I7" s="623">
        <f t="shared" si="0"/>
        <v>0.98795180722891562</v>
      </c>
      <c r="J7" s="623">
        <f t="shared" si="0"/>
        <v>5.5555555555555554</v>
      </c>
      <c r="K7" s="623">
        <f>K6/K5</f>
        <v>3.8995815899581592</v>
      </c>
      <c r="L7" s="623">
        <f>L6/L5</f>
        <v>8.6</v>
      </c>
      <c r="M7" s="623">
        <f t="shared" ref="M7" si="1">M6/M5</f>
        <v>62</v>
      </c>
      <c r="N7" s="66" t="s">
        <v>4005</v>
      </c>
      <c r="O7" s="4"/>
      <c r="Q7" s="1"/>
    </row>
    <row r="8" spans="1:17" ht="12" customHeight="1" x14ac:dyDescent="0.2">
      <c r="A8" s="4"/>
      <c r="B8" s="4"/>
      <c r="C8" s="4"/>
      <c r="D8" s="4"/>
      <c r="E8" s="4"/>
      <c r="F8" s="4"/>
      <c r="G8" s="4"/>
      <c r="H8" s="4"/>
      <c r="I8" s="4"/>
      <c r="J8" s="4"/>
      <c r="K8" s="4"/>
      <c r="L8" s="4"/>
      <c r="M8" s="4"/>
      <c r="N8" s="2" t="s">
        <v>3539</v>
      </c>
      <c r="O8" s="4"/>
      <c r="Q8" s="1"/>
    </row>
    <row r="9" spans="1:17" ht="12" customHeight="1" x14ac:dyDescent="0.2">
      <c r="A9" s="4"/>
      <c r="B9" s="4"/>
      <c r="C9" s="4"/>
      <c r="D9" s="4"/>
      <c r="E9" s="4"/>
      <c r="F9" s="4"/>
      <c r="G9" s="4"/>
      <c r="H9" s="4"/>
      <c r="I9" s="4"/>
      <c r="J9" s="4"/>
      <c r="K9" s="4"/>
      <c r="L9" s="4"/>
      <c r="M9" s="4"/>
      <c r="N9" s="2" t="s">
        <v>4428</v>
      </c>
      <c r="O9" s="4"/>
      <c r="Q9" s="1"/>
    </row>
    <row r="10" spans="1:17" ht="12" customHeight="1" x14ac:dyDescent="0.2">
      <c r="A10" s="1"/>
      <c r="B10" s="4"/>
      <c r="C10" s="4"/>
      <c r="D10" s="4"/>
      <c r="E10" s="4"/>
      <c r="F10" s="4"/>
      <c r="G10" s="4"/>
      <c r="H10" s="4"/>
      <c r="I10" s="4"/>
      <c r="J10" s="4"/>
      <c r="K10" s="4"/>
      <c r="L10" s="4"/>
      <c r="M10" s="4"/>
      <c r="N10" s="4"/>
      <c r="O10" s="4"/>
      <c r="Q10" s="1"/>
    </row>
    <row r="11" spans="1:17" ht="14.15" customHeight="1" x14ac:dyDescent="0.2">
      <c r="A11" s="6" t="s">
        <v>391</v>
      </c>
      <c r="B11" s="4"/>
      <c r="C11" s="4"/>
      <c r="D11" s="4"/>
      <c r="E11" s="4"/>
      <c r="F11" s="4"/>
      <c r="G11" s="2" t="s">
        <v>392</v>
      </c>
      <c r="H11" s="4"/>
      <c r="I11" s="6" t="s">
        <v>2942</v>
      </c>
      <c r="J11" s="4"/>
      <c r="K11" s="4"/>
      <c r="L11" s="4"/>
      <c r="M11" s="4"/>
      <c r="N11" s="4"/>
      <c r="O11" s="4" t="s">
        <v>91</v>
      </c>
      <c r="Q11" s="1"/>
    </row>
    <row r="12" spans="1:17" ht="40" customHeight="1" x14ac:dyDescent="0.2">
      <c r="A12" s="184" t="s">
        <v>1051</v>
      </c>
      <c r="B12" s="184" t="s">
        <v>393</v>
      </c>
      <c r="C12" s="194" t="s">
        <v>394</v>
      </c>
      <c r="D12" s="194" t="s">
        <v>395</v>
      </c>
      <c r="E12" s="194" t="s">
        <v>396</v>
      </c>
      <c r="F12" s="194" t="s">
        <v>397</v>
      </c>
      <c r="G12" s="194" t="s">
        <v>2902</v>
      </c>
      <c r="H12" s="4"/>
      <c r="I12" s="184" t="s">
        <v>43</v>
      </c>
      <c r="J12" s="184" t="s">
        <v>393</v>
      </c>
      <c r="K12" s="184" t="s">
        <v>394</v>
      </c>
      <c r="L12" s="184" t="s">
        <v>395</v>
      </c>
      <c r="M12" s="184" t="s">
        <v>396</v>
      </c>
      <c r="N12" s="194" t="s">
        <v>397</v>
      </c>
      <c r="O12" s="194" t="s">
        <v>398</v>
      </c>
      <c r="Q12" s="1"/>
    </row>
    <row r="13" spans="1:17" ht="12" customHeight="1" x14ac:dyDescent="0.2">
      <c r="A13" s="184">
        <v>26</v>
      </c>
      <c r="B13" s="200">
        <v>25</v>
      </c>
      <c r="C13" s="200">
        <v>57</v>
      </c>
      <c r="D13" s="200">
        <v>71</v>
      </c>
      <c r="E13" s="200">
        <v>714</v>
      </c>
      <c r="F13" s="200">
        <v>13</v>
      </c>
      <c r="G13" s="200">
        <v>10</v>
      </c>
      <c r="H13" s="4"/>
      <c r="I13" s="319" t="s">
        <v>4006</v>
      </c>
      <c r="J13" s="318">
        <v>13</v>
      </c>
      <c r="K13" s="318">
        <v>45</v>
      </c>
      <c r="L13" s="318">
        <v>194</v>
      </c>
      <c r="M13" s="303">
        <v>1179</v>
      </c>
      <c r="N13" s="318">
        <v>26</v>
      </c>
      <c r="O13" s="318">
        <v>6</v>
      </c>
      <c r="Q13" s="1"/>
    </row>
    <row r="14" spans="1:17" ht="12" customHeight="1" x14ac:dyDescent="0.2">
      <c r="A14" s="184">
        <v>27</v>
      </c>
      <c r="B14" s="200">
        <v>13</v>
      </c>
      <c r="C14" s="200">
        <v>30</v>
      </c>
      <c r="D14" s="200">
        <v>38</v>
      </c>
      <c r="E14" s="200">
        <v>431</v>
      </c>
      <c r="F14" s="200">
        <v>14</v>
      </c>
      <c r="G14" s="200">
        <v>11</v>
      </c>
      <c r="H14" s="4"/>
      <c r="I14" s="319">
        <v>2</v>
      </c>
      <c r="J14" s="318">
        <v>13</v>
      </c>
      <c r="K14" s="318">
        <v>44</v>
      </c>
      <c r="L14" s="318">
        <v>187</v>
      </c>
      <c r="M14" s="303">
        <v>1136</v>
      </c>
      <c r="N14" s="318">
        <v>26</v>
      </c>
      <c r="O14" s="318">
        <v>6</v>
      </c>
      <c r="Q14" s="1"/>
    </row>
    <row r="15" spans="1:17" ht="12" customHeight="1" x14ac:dyDescent="0.2">
      <c r="A15" s="184">
        <v>28</v>
      </c>
      <c r="B15" s="200">
        <v>13</v>
      </c>
      <c r="C15" s="200">
        <v>28</v>
      </c>
      <c r="D15" s="200">
        <v>31</v>
      </c>
      <c r="E15" s="200">
        <v>399</v>
      </c>
      <c r="F15" s="200">
        <v>14</v>
      </c>
      <c r="G15" s="200">
        <v>13</v>
      </c>
      <c r="H15" s="4"/>
      <c r="I15" s="262">
        <v>3</v>
      </c>
      <c r="J15" s="258">
        <v>14</v>
      </c>
      <c r="K15" s="258">
        <v>50</v>
      </c>
      <c r="L15" s="258">
        <v>225</v>
      </c>
      <c r="M15" s="172">
        <v>1321</v>
      </c>
      <c r="N15" s="258">
        <v>26</v>
      </c>
      <c r="O15" s="258">
        <v>6</v>
      </c>
      <c r="Q15" s="1"/>
    </row>
    <row r="16" spans="1:17" ht="12" customHeight="1" x14ac:dyDescent="0.2">
      <c r="A16" s="184">
        <v>29</v>
      </c>
      <c r="B16" s="200">
        <v>13</v>
      </c>
      <c r="C16" s="200">
        <v>30</v>
      </c>
      <c r="D16" s="200">
        <v>36</v>
      </c>
      <c r="E16" s="200">
        <v>390</v>
      </c>
      <c r="F16" s="200">
        <v>13</v>
      </c>
      <c r="G16" s="200">
        <v>11</v>
      </c>
      <c r="H16" s="4"/>
      <c r="I16" s="184">
        <v>4</v>
      </c>
      <c r="J16" s="200">
        <v>14</v>
      </c>
      <c r="K16" s="200">
        <v>50</v>
      </c>
      <c r="L16" s="200">
        <v>216</v>
      </c>
      <c r="M16" s="135">
        <v>1273</v>
      </c>
      <c r="N16" s="200">
        <v>25</v>
      </c>
      <c r="O16" s="200">
        <v>6</v>
      </c>
      <c r="Q16" s="1"/>
    </row>
    <row r="17" spans="1:17" ht="12" customHeight="1" x14ac:dyDescent="0.2">
      <c r="A17" s="184">
        <v>30</v>
      </c>
      <c r="B17" s="200">
        <v>11</v>
      </c>
      <c r="C17" s="200">
        <v>22</v>
      </c>
      <c r="D17" s="200">
        <v>29</v>
      </c>
      <c r="E17" s="200">
        <v>300</v>
      </c>
      <c r="F17" s="200">
        <v>14</v>
      </c>
      <c r="G17" s="200">
        <v>10</v>
      </c>
      <c r="H17" s="4"/>
      <c r="I17" s="184">
        <v>5</v>
      </c>
      <c r="J17" s="200">
        <v>13</v>
      </c>
      <c r="K17" s="200">
        <v>55</v>
      </c>
      <c r="L17" s="200">
        <v>209</v>
      </c>
      <c r="M17" s="135">
        <v>1226</v>
      </c>
      <c r="N17" s="434">
        <v>22</v>
      </c>
      <c r="O17" s="434">
        <v>6</v>
      </c>
      <c r="Q17" s="1"/>
    </row>
    <row r="18" spans="1:17" s="1" customFormat="1" ht="12" customHeight="1" x14ac:dyDescent="0.2">
      <c r="A18" s="262" t="s">
        <v>4006</v>
      </c>
      <c r="B18" s="258">
        <v>11</v>
      </c>
      <c r="C18" s="258">
        <v>21</v>
      </c>
      <c r="D18" s="258">
        <v>27</v>
      </c>
      <c r="E18" s="258">
        <v>240</v>
      </c>
      <c r="F18" s="258">
        <v>11</v>
      </c>
      <c r="G18" s="258">
        <v>9</v>
      </c>
      <c r="H18" s="4"/>
      <c r="I18" s="184">
        <v>6</v>
      </c>
      <c r="J18" s="200">
        <v>14</v>
      </c>
      <c r="K18" s="200">
        <v>63</v>
      </c>
      <c r="L18" s="200">
        <v>239</v>
      </c>
      <c r="M18" s="135">
        <v>932</v>
      </c>
      <c r="N18" s="433">
        <v>15</v>
      </c>
      <c r="O18" s="433">
        <v>4</v>
      </c>
    </row>
    <row r="19" spans="1:17" s="1" customFormat="1" ht="12" customHeight="1" x14ac:dyDescent="0.2">
      <c r="A19" s="262">
        <v>2</v>
      </c>
      <c r="B19" s="258">
        <v>11</v>
      </c>
      <c r="C19" s="258">
        <v>16</v>
      </c>
      <c r="D19" s="258">
        <v>27</v>
      </c>
      <c r="E19" s="258">
        <v>183</v>
      </c>
      <c r="F19" s="258">
        <v>11</v>
      </c>
      <c r="G19" s="258">
        <v>7</v>
      </c>
      <c r="H19" s="4"/>
      <c r="I19" s="4" t="s">
        <v>2911</v>
      </c>
      <c r="J19" s="4"/>
      <c r="K19" s="4"/>
      <c r="L19" s="4"/>
      <c r="M19" s="4"/>
      <c r="N19" s="4"/>
      <c r="O19" s="4"/>
    </row>
    <row r="20" spans="1:17" s="1" customFormat="1" ht="12" customHeight="1" x14ac:dyDescent="0.2">
      <c r="A20" s="262">
        <v>3</v>
      </c>
      <c r="B20" s="258">
        <v>11</v>
      </c>
      <c r="C20" s="258">
        <v>15</v>
      </c>
      <c r="D20" s="258">
        <v>22</v>
      </c>
      <c r="E20" s="258">
        <v>154</v>
      </c>
      <c r="F20" s="258">
        <v>10</v>
      </c>
      <c r="G20" s="258">
        <v>7</v>
      </c>
      <c r="H20" s="4"/>
      <c r="I20" s="1" t="s">
        <v>2943</v>
      </c>
      <c r="J20" s="4"/>
      <c r="K20" s="4"/>
      <c r="L20" s="4"/>
      <c r="M20" s="4"/>
      <c r="N20" s="4"/>
    </row>
    <row r="21" spans="1:17" ht="12" customHeight="1" x14ac:dyDescent="0.2">
      <c r="A21" s="262">
        <v>4</v>
      </c>
      <c r="B21" s="258">
        <v>11</v>
      </c>
      <c r="C21" s="258">
        <v>11</v>
      </c>
      <c r="D21" s="258">
        <v>17</v>
      </c>
      <c r="E21" s="258">
        <v>108</v>
      </c>
      <c r="F21" s="258">
        <v>10</v>
      </c>
      <c r="G21" s="258">
        <v>6</v>
      </c>
      <c r="H21" s="4"/>
      <c r="I21" s="4"/>
      <c r="J21" s="4"/>
      <c r="K21" s="4"/>
      <c r="L21" s="4"/>
      <c r="M21" s="4"/>
      <c r="N21" s="4"/>
      <c r="O21" s="2" t="s">
        <v>4429</v>
      </c>
      <c r="P21" s="1"/>
      <c r="Q21" s="1"/>
    </row>
    <row r="22" spans="1:17" ht="12" customHeight="1" x14ac:dyDescent="0.2">
      <c r="A22" s="184">
        <v>5</v>
      </c>
      <c r="B22" s="200">
        <v>6</v>
      </c>
      <c r="C22" s="200">
        <v>7</v>
      </c>
      <c r="D22" s="200">
        <v>11</v>
      </c>
      <c r="E22" s="200">
        <v>68</v>
      </c>
      <c r="F22" s="434">
        <v>10</v>
      </c>
      <c r="G22" s="434">
        <v>6</v>
      </c>
      <c r="H22" s="4"/>
      <c r="I22" s="1"/>
      <c r="J22" s="4"/>
      <c r="K22" s="4"/>
      <c r="L22" s="4"/>
      <c r="M22" s="4"/>
      <c r="N22" s="4"/>
      <c r="O22" s="4"/>
      <c r="P22" s="1"/>
      <c r="Q22" s="1"/>
    </row>
    <row r="23" spans="1:17" ht="12" customHeight="1" x14ac:dyDescent="0.2">
      <c r="A23" s="184">
        <v>6</v>
      </c>
      <c r="B23" s="200">
        <v>4</v>
      </c>
      <c r="C23" s="200">
        <v>5</v>
      </c>
      <c r="D23" s="200">
        <v>9</v>
      </c>
      <c r="E23" s="200">
        <v>50</v>
      </c>
      <c r="F23" s="433">
        <v>10</v>
      </c>
      <c r="G23" s="433">
        <v>6</v>
      </c>
      <c r="H23" s="4"/>
      <c r="I23" s="1"/>
      <c r="J23" s="4"/>
      <c r="K23" s="4"/>
      <c r="L23" s="4"/>
      <c r="M23" s="4"/>
      <c r="N23" s="4"/>
      <c r="O23" s="4"/>
      <c r="P23" s="1"/>
      <c r="Q23" s="1"/>
    </row>
    <row r="24" spans="1:17" ht="12" customHeight="1" x14ac:dyDescent="0.2">
      <c r="A24" s="4" t="s">
        <v>2910</v>
      </c>
      <c r="B24" s="4"/>
      <c r="C24" s="4"/>
      <c r="D24" s="4"/>
      <c r="E24" s="4"/>
      <c r="F24" s="4"/>
      <c r="G24" s="1"/>
      <c r="H24" s="4"/>
      <c r="I24" s="2"/>
      <c r="J24" s="4"/>
      <c r="K24" s="4"/>
      <c r="L24" s="4"/>
      <c r="M24" s="4"/>
      <c r="N24" s="4"/>
      <c r="O24" s="4"/>
      <c r="P24" s="1"/>
      <c r="Q24" s="1"/>
    </row>
    <row r="25" spans="1:17" ht="12" customHeight="1" x14ac:dyDescent="0.2">
      <c r="A25" s="4"/>
      <c r="B25" s="4"/>
      <c r="C25" s="4"/>
      <c r="D25" s="4"/>
      <c r="E25" s="4"/>
      <c r="F25" s="4"/>
      <c r="G25" s="2" t="s">
        <v>4429</v>
      </c>
      <c r="H25" s="4"/>
      <c r="I25" s="2"/>
      <c r="J25" s="4"/>
      <c r="K25" s="4"/>
      <c r="L25" s="4"/>
      <c r="M25" s="4"/>
      <c r="N25" s="4"/>
      <c r="O25" s="4"/>
      <c r="P25" s="1"/>
      <c r="Q25" s="1"/>
    </row>
    <row r="26" spans="1:17" ht="12" customHeight="1" x14ac:dyDescent="0.2">
      <c r="A26" s="4"/>
      <c r="B26" s="4"/>
      <c r="C26" s="4"/>
      <c r="D26" s="4"/>
      <c r="E26" s="4"/>
      <c r="F26" s="4"/>
      <c r="G26" s="4"/>
      <c r="H26" s="4"/>
      <c r="I26" s="4"/>
      <c r="J26" s="4"/>
      <c r="K26" s="4"/>
      <c r="L26" s="4"/>
      <c r="M26" s="4"/>
      <c r="N26" s="4"/>
      <c r="O26" s="4"/>
      <c r="P26" s="1"/>
      <c r="Q26" s="1"/>
    </row>
    <row r="27" spans="1:17" ht="14.15" customHeight="1" x14ac:dyDescent="0.2">
      <c r="A27" s="6" t="s">
        <v>2663</v>
      </c>
      <c r="B27" s="4"/>
      <c r="C27" s="4"/>
      <c r="D27" s="4"/>
      <c r="E27" s="4"/>
      <c r="F27" s="4"/>
      <c r="G27" s="4"/>
      <c r="H27" s="4"/>
      <c r="I27" s="4"/>
      <c r="J27" s="4"/>
      <c r="K27" s="4"/>
      <c r="L27" s="4"/>
      <c r="M27" s="4"/>
      <c r="N27" s="4"/>
      <c r="O27" s="2" t="s">
        <v>91</v>
      </c>
      <c r="P27" s="1"/>
      <c r="Q27" s="1"/>
    </row>
    <row r="28" spans="1:17" ht="20.149999999999999" customHeight="1" x14ac:dyDescent="0.2">
      <c r="A28" s="640" t="s">
        <v>1051</v>
      </c>
      <c r="B28" s="811" t="s">
        <v>3996</v>
      </c>
      <c r="C28" s="811" t="s">
        <v>3997</v>
      </c>
      <c r="D28" s="640" t="s">
        <v>395</v>
      </c>
      <c r="E28" s="640"/>
      <c r="F28" s="640"/>
      <c r="G28" s="626" t="s">
        <v>399</v>
      </c>
      <c r="H28" s="673"/>
      <c r="I28" s="673"/>
      <c r="J28" s="673"/>
      <c r="K28" s="673"/>
      <c r="L28" s="673"/>
      <c r="M28" s="627"/>
      <c r="N28" s="811" t="s">
        <v>400</v>
      </c>
      <c r="O28" s="811" t="s">
        <v>1442</v>
      </c>
      <c r="P28" s="1"/>
      <c r="Q28" s="1"/>
    </row>
    <row r="29" spans="1:17" ht="20.149999999999999" customHeight="1" x14ac:dyDescent="0.2">
      <c r="A29" s="640"/>
      <c r="B29" s="811"/>
      <c r="C29" s="811"/>
      <c r="D29" s="184" t="s">
        <v>819</v>
      </c>
      <c r="E29" s="184" t="s">
        <v>820</v>
      </c>
      <c r="F29" s="184" t="s">
        <v>821</v>
      </c>
      <c r="G29" s="184" t="s">
        <v>819</v>
      </c>
      <c r="H29" s="184" t="s">
        <v>1025</v>
      </c>
      <c r="I29" s="184" t="s">
        <v>1026</v>
      </c>
      <c r="J29" s="184" t="s">
        <v>1027</v>
      </c>
      <c r="K29" s="184" t="s">
        <v>1028</v>
      </c>
      <c r="L29" s="184" t="s">
        <v>1029</v>
      </c>
      <c r="M29" s="184" t="s">
        <v>1030</v>
      </c>
      <c r="N29" s="811"/>
      <c r="O29" s="811"/>
      <c r="P29" s="1"/>
      <c r="Q29" s="1"/>
    </row>
    <row r="30" spans="1:17" ht="12" customHeight="1" x14ac:dyDescent="0.2">
      <c r="A30" s="184">
        <v>27</v>
      </c>
      <c r="B30" s="200">
        <v>29</v>
      </c>
      <c r="C30" s="200">
        <v>247</v>
      </c>
      <c r="D30" s="200">
        <v>415</v>
      </c>
      <c r="E30" s="200">
        <v>174</v>
      </c>
      <c r="F30" s="200">
        <v>241</v>
      </c>
      <c r="G30" s="150">
        <v>4411</v>
      </c>
      <c r="H30" s="200">
        <v>735</v>
      </c>
      <c r="I30" s="200">
        <v>724</v>
      </c>
      <c r="J30" s="200">
        <v>763</v>
      </c>
      <c r="K30" s="200">
        <v>701</v>
      </c>
      <c r="L30" s="200">
        <v>746</v>
      </c>
      <c r="M30" s="200">
        <v>742</v>
      </c>
      <c r="N30" s="200">
        <v>18</v>
      </c>
      <c r="O30" s="454">
        <f t="shared" ref="O30:O33" si="2">G30/D30</f>
        <v>10.628915662650602</v>
      </c>
      <c r="P30" s="1"/>
      <c r="Q30" s="1"/>
    </row>
    <row r="31" spans="1:17" ht="12" customHeight="1" x14ac:dyDescent="0.2">
      <c r="A31" s="184">
        <v>28</v>
      </c>
      <c r="B31" s="200">
        <v>29</v>
      </c>
      <c r="C31" s="200">
        <v>248</v>
      </c>
      <c r="D31" s="200">
        <v>415</v>
      </c>
      <c r="E31" s="200">
        <v>175</v>
      </c>
      <c r="F31" s="200">
        <v>240</v>
      </c>
      <c r="G31" s="150">
        <v>4394</v>
      </c>
      <c r="H31" s="200">
        <v>740</v>
      </c>
      <c r="I31" s="200">
        <v>725</v>
      </c>
      <c r="J31" s="200">
        <v>726</v>
      </c>
      <c r="K31" s="200">
        <v>752</v>
      </c>
      <c r="L31" s="200">
        <v>703</v>
      </c>
      <c r="M31" s="200">
        <v>748</v>
      </c>
      <c r="N31" s="200">
        <v>18</v>
      </c>
      <c r="O31" s="454">
        <f t="shared" si="2"/>
        <v>10.587951807228915</v>
      </c>
      <c r="P31" s="1"/>
      <c r="Q31" s="1"/>
    </row>
    <row r="32" spans="1:17" ht="12" customHeight="1" x14ac:dyDescent="0.2">
      <c r="A32" s="184">
        <v>29</v>
      </c>
      <c r="B32" s="200">
        <v>29</v>
      </c>
      <c r="C32" s="200">
        <v>248</v>
      </c>
      <c r="D32" s="200">
        <v>419</v>
      </c>
      <c r="E32" s="200">
        <v>171</v>
      </c>
      <c r="F32" s="200">
        <v>248</v>
      </c>
      <c r="G32" s="150">
        <v>4362</v>
      </c>
      <c r="H32" s="200">
        <v>725</v>
      </c>
      <c r="I32" s="200">
        <v>732</v>
      </c>
      <c r="J32" s="200">
        <v>722</v>
      </c>
      <c r="K32" s="200">
        <v>721</v>
      </c>
      <c r="L32" s="200">
        <v>752</v>
      </c>
      <c r="M32" s="200">
        <v>710</v>
      </c>
      <c r="N32" s="200">
        <v>18</v>
      </c>
      <c r="O32" s="454">
        <f t="shared" si="2"/>
        <v>10.410501193317423</v>
      </c>
      <c r="P32" s="1"/>
      <c r="Q32" s="1"/>
    </row>
    <row r="33" spans="1:17" ht="12" customHeight="1" x14ac:dyDescent="0.2">
      <c r="A33" s="184">
        <v>30</v>
      </c>
      <c r="B33" s="200">
        <v>29</v>
      </c>
      <c r="C33" s="200">
        <v>249</v>
      </c>
      <c r="D33" s="200">
        <v>418</v>
      </c>
      <c r="E33" s="200">
        <v>167</v>
      </c>
      <c r="F33" s="200">
        <v>251</v>
      </c>
      <c r="G33" s="150">
        <v>4361</v>
      </c>
      <c r="H33" s="200">
        <v>714</v>
      </c>
      <c r="I33" s="200">
        <v>723</v>
      </c>
      <c r="J33" s="200">
        <v>733</v>
      </c>
      <c r="K33" s="200">
        <v>720</v>
      </c>
      <c r="L33" s="200">
        <v>718</v>
      </c>
      <c r="M33" s="200">
        <v>753</v>
      </c>
      <c r="N33" s="433">
        <v>17.514056224899598</v>
      </c>
      <c r="O33" s="454">
        <f t="shared" si="2"/>
        <v>10.433014354066986</v>
      </c>
      <c r="P33" s="1"/>
      <c r="Q33" s="1"/>
    </row>
    <row r="34" spans="1:17" s="1" customFormat="1" ht="12" customHeight="1" x14ac:dyDescent="0.2">
      <c r="A34" s="262" t="s">
        <v>4006</v>
      </c>
      <c r="B34" s="258">
        <v>29</v>
      </c>
      <c r="C34" s="258">
        <v>248</v>
      </c>
      <c r="D34" s="258">
        <v>422</v>
      </c>
      <c r="E34" s="258">
        <v>172</v>
      </c>
      <c r="F34" s="258">
        <v>250</v>
      </c>
      <c r="G34" s="175">
        <v>4287</v>
      </c>
      <c r="H34" s="258">
        <v>702</v>
      </c>
      <c r="I34" s="258">
        <v>708</v>
      </c>
      <c r="J34" s="258">
        <v>711</v>
      </c>
      <c r="K34" s="258">
        <v>735</v>
      </c>
      <c r="L34" s="258">
        <v>717</v>
      </c>
      <c r="M34" s="258">
        <v>714</v>
      </c>
      <c r="N34" s="453">
        <f>G34/C34</f>
        <v>17.286290322580644</v>
      </c>
      <c r="O34" s="454">
        <f>G34/D34</f>
        <v>10.158767772511847</v>
      </c>
    </row>
    <row r="35" spans="1:17" s="1" customFormat="1" ht="12" customHeight="1" x14ac:dyDescent="0.2">
      <c r="A35" s="262">
        <v>2</v>
      </c>
      <c r="B35" s="258">
        <v>29</v>
      </c>
      <c r="C35" s="258">
        <v>247</v>
      </c>
      <c r="D35" s="258">
        <v>414</v>
      </c>
      <c r="E35" s="258">
        <v>170</v>
      </c>
      <c r="F35" s="258">
        <v>244</v>
      </c>
      <c r="G35" s="175">
        <v>4180</v>
      </c>
      <c r="H35" s="258">
        <v>625</v>
      </c>
      <c r="I35" s="258">
        <v>697</v>
      </c>
      <c r="J35" s="258">
        <v>705</v>
      </c>
      <c r="K35" s="258">
        <v>707</v>
      </c>
      <c r="L35" s="258">
        <v>726</v>
      </c>
      <c r="M35" s="258">
        <v>720</v>
      </c>
      <c r="N35" s="453">
        <f>G35/C35</f>
        <v>16.923076923076923</v>
      </c>
      <c r="O35" s="454">
        <f>G35/D35</f>
        <v>10.096618357487923</v>
      </c>
    </row>
    <row r="36" spans="1:17" s="1" customFormat="1" ht="12" customHeight="1" x14ac:dyDescent="0.2">
      <c r="A36" s="262">
        <v>3</v>
      </c>
      <c r="B36" s="258">
        <v>27</v>
      </c>
      <c r="C36" s="258">
        <v>230</v>
      </c>
      <c r="D36" s="258">
        <v>406</v>
      </c>
      <c r="E36" s="258">
        <v>167</v>
      </c>
      <c r="F36" s="258">
        <v>239</v>
      </c>
      <c r="G36" s="175">
        <v>4026</v>
      </c>
      <c r="H36" s="258">
        <v>589</v>
      </c>
      <c r="I36" s="258">
        <v>626</v>
      </c>
      <c r="J36" s="258">
        <v>687</v>
      </c>
      <c r="K36" s="258">
        <v>698</v>
      </c>
      <c r="L36" s="258">
        <v>706</v>
      </c>
      <c r="M36" s="258">
        <v>720</v>
      </c>
      <c r="N36" s="453">
        <f>G36/C36</f>
        <v>17.504347826086956</v>
      </c>
      <c r="O36" s="454">
        <f>G36/D36</f>
        <v>9.916256157635468</v>
      </c>
    </row>
    <row r="37" spans="1:17" s="1" customFormat="1" ht="12" customHeight="1" x14ac:dyDescent="0.2">
      <c r="A37" s="184">
        <v>4</v>
      </c>
      <c r="B37" s="200">
        <v>25</v>
      </c>
      <c r="C37" s="200">
        <v>225</v>
      </c>
      <c r="D37" s="200">
        <v>391</v>
      </c>
      <c r="E37" s="200">
        <v>155</v>
      </c>
      <c r="F37" s="200">
        <v>236</v>
      </c>
      <c r="G37" s="150">
        <v>3900</v>
      </c>
      <c r="H37" s="200">
        <v>599</v>
      </c>
      <c r="I37" s="200">
        <v>586</v>
      </c>
      <c r="J37" s="200">
        <v>624</v>
      </c>
      <c r="K37" s="200">
        <v>687</v>
      </c>
      <c r="L37" s="200">
        <v>695</v>
      </c>
      <c r="M37" s="200">
        <v>709</v>
      </c>
      <c r="N37" s="433">
        <f>G37/C37</f>
        <v>17.333333333333332</v>
      </c>
      <c r="O37" s="434">
        <f>G37/D37</f>
        <v>9.9744245524296673</v>
      </c>
    </row>
    <row r="38" spans="1:17" s="1" customFormat="1" ht="12" customHeight="1" x14ac:dyDescent="0.2">
      <c r="A38" s="184">
        <v>5</v>
      </c>
      <c r="B38" s="200">
        <v>23</v>
      </c>
      <c r="C38" s="200">
        <v>211</v>
      </c>
      <c r="D38" s="200">
        <v>372</v>
      </c>
      <c r="E38" s="200">
        <v>145</v>
      </c>
      <c r="F38" s="200">
        <v>227</v>
      </c>
      <c r="G38" s="150">
        <v>3757</v>
      </c>
      <c r="H38" s="200">
        <v>561</v>
      </c>
      <c r="I38" s="200">
        <v>603</v>
      </c>
      <c r="J38" s="200">
        <v>586</v>
      </c>
      <c r="K38" s="200">
        <v>625</v>
      </c>
      <c r="L38" s="200">
        <v>685</v>
      </c>
      <c r="M38" s="200">
        <v>697</v>
      </c>
      <c r="N38" s="433">
        <f>G38/C38</f>
        <v>17.805687203791468</v>
      </c>
      <c r="O38" s="434">
        <f>G38/D38</f>
        <v>10.099462365591398</v>
      </c>
    </row>
    <row r="39" spans="1:17" s="1" customFormat="1" ht="12" customHeight="1" x14ac:dyDescent="0.2">
      <c r="A39" s="184">
        <v>6</v>
      </c>
      <c r="B39" s="200">
        <v>22</v>
      </c>
      <c r="C39" s="200">
        <v>209</v>
      </c>
      <c r="D39" s="200">
        <v>371</v>
      </c>
      <c r="E39" s="200">
        <v>149</v>
      </c>
      <c r="F39" s="200">
        <v>222</v>
      </c>
      <c r="G39" s="150">
        <v>3602</v>
      </c>
      <c r="H39" s="200">
        <v>549</v>
      </c>
      <c r="I39" s="200">
        <v>564</v>
      </c>
      <c r="J39" s="200">
        <v>601</v>
      </c>
      <c r="K39" s="200">
        <v>581</v>
      </c>
      <c r="L39" s="200">
        <v>625</v>
      </c>
      <c r="M39" s="200">
        <v>682</v>
      </c>
      <c r="N39" s="433">
        <f t="shared" ref="N39" si="3">G39/C39</f>
        <v>17.23444976076555</v>
      </c>
      <c r="O39" s="433">
        <f t="shared" ref="O39" si="4">G39/D39</f>
        <v>9.7088948787062002</v>
      </c>
    </row>
    <row r="40" spans="1:17" ht="12" customHeight="1" x14ac:dyDescent="0.2">
      <c r="A40" s="4" t="s">
        <v>2912</v>
      </c>
      <c r="B40" s="4"/>
      <c r="C40" s="4"/>
      <c r="D40" s="4"/>
      <c r="E40" s="4"/>
      <c r="F40" s="4"/>
      <c r="G40" s="4"/>
      <c r="H40" s="4"/>
      <c r="I40" s="1"/>
      <c r="J40" s="4"/>
      <c r="K40" s="4"/>
      <c r="L40" s="4"/>
      <c r="M40" s="4"/>
      <c r="N40" s="4"/>
      <c r="O40" s="2" t="s">
        <v>4428</v>
      </c>
      <c r="P40" s="1"/>
      <c r="Q40" s="1"/>
    </row>
    <row r="41" spans="1:17" ht="12" customHeight="1" x14ac:dyDescent="0.2">
      <c r="A41" s="4"/>
      <c r="B41" s="4"/>
      <c r="C41" s="4"/>
      <c r="D41" s="4"/>
      <c r="E41" s="4"/>
      <c r="F41" s="4"/>
      <c r="G41" s="4"/>
      <c r="H41" s="4"/>
      <c r="I41" s="4"/>
      <c r="J41" s="4"/>
      <c r="K41" s="4"/>
      <c r="L41" s="4"/>
      <c r="M41" s="4"/>
      <c r="N41" s="4"/>
      <c r="O41" s="4"/>
      <c r="P41" s="1"/>
      <c r="Q41" s="1"/>
    </row>
    <row r="42" spans="1:17" ht="14.15" customHeight="1" x14ac:dyDescent="0.2">
      <c r="A42" s="6" t="s">
        <v>2664</v>
      </c>
      <c r="B42" s="4"/>
      <c r="C42" s="4"/>
      <c r="D42" s="4"/>
      <c r="E42" s="4"/>
      <c r="F42" s="4"/>
      <c r="G42" s="4"/>
      <c r="H42" s="4"/>
      <c r="I42" s="4"/>
      <c r="J42" s="4"/>
      <c r="K42" s="4"/>
      <c r="L42" s="2" t="s">
        <v>91</v>
      </c>
      <c r="M42" s="4"/>
      <c r="N42" s="4"/>
      <c r="O42" s="4"/>
      <c r="P42" s="1"/>
      <c r="Q42" s="1"/>
    </row>
    <row r="43" spans="1:17" ht="20.149999999999999" customHeight="1" x14ac:dyDescent="0.2">
      <c r="A43" s="640" t="s">
        <v>1605</v>
      </c>
      <c r="B43" s="811" t="s">
        <v>3996</v>
      </c>
      <c r="C43" s="811" t="s">
        <v>3997</v>
      </c>
      <c r="D43" s="640" t="s">
        <v>401</v>
      </c>
      <c r="E43" s="640"/>
      <c r="F43" s="640"/>
      <c r="G43" s="626" t="s">
        <v>402</v>
      </c>
      <c r="H43" s="673"/>
      <c r="I43" s="673"/>
      <c r="J43" s="627"/>
      <c r="K43" s="811" t="s">
        <v>403</v>
      </c>
      <c r="L43" s="811" t="s">
        <v>404</v>
      </c>
      <c r="M43" s="4"/>
      <c r="N43" s="4"/>
      <c r="O43" s="4"/>
      <c r="P43" s="1"/>
      <c r="Q43" s="1"/>
    </row>
    <row r="44" spans="1:17" ht="20.149999999999999" customHeight="1" x14ac:dyDescent="0.2">
      <c r="A44" s="640"/>
      <c r="B44" s="811"/>
      <c r="C44" s="811"/>
      <c r="D44" s="184" t="s">
        <v>405</v>
      </c>
      <c r="E44" s="184" t="s">
        <v>820</v>
      </c>
      <c r="F44" s="184" t="s">
        <v>821</v>
      </c>
      <c r="G44" s="184" t="s">
        <v>405</v>
      </c>
      <c r="H44" s="184" t="s">
        <v>1025</v>
      </c>
      <c r="I44" s="184" t="s">
        <v>1026</v>
      </c>
      <c r="J44" s="184" t="s">
        <v>1027</v>
      </c>
      <c r="K44" s="811"/>
      <c r="L44" s="811"/>
      <c r="M44" s="4"/>
      <c r="N44" s="4"/>
      <c r="O44" s="4"/>
      <c r="P44" s="1"/>
      <c r="Q44" s="1"/>
    </row>
    <row r="45" spans="1:17" ht="12" customHeight="1" x14ac:dyDescent="0.2">
      <c r="A45" s="184">
        <v>27</v>
      </c>
      <c r="B45" s="135">
        <v>10</v>
      </c>
      <c r="C45" s="135">
        <v>88</v>
      </c>
      <c r="D45" s="135">
        <v>207</v>
      </c>
      <c r="E45" s="135">
        <v>147</v>
      </c>
      <c r="F45" s="135">
        <v>60</v>
      </c>
      <c r="G45" s="135">
        <v>2535</v>
      </c>
      <c r="H45" s="135">
        <v>802</v>
      </c>
      <c r="I45" s="135">
        <v>838</v>
      </c>
      <c r="J45" s="135">
        <v>895</v>
      </c>
      <c r="K45" s="135">
        <v>29</v>
      </c>
      <c r="L45" s="454">
        <f t="shared" ref="L45:L48" si="5">G45/D45</f>
        <v>12.246376811594203</v>
      </c>
      <c r="M45" s="4"/>
      <c r="N45" s="4"/>
      <c r="O45" s="4"/>
      <c r="P45" s="1"/>
      <c r="Q45" s="1"/>
    </row>
    <row r="46" spans="1:17" ht="12" customHeight="1" x14ac:dyDescent="0.2">
      <c r="A46" s="184">
        <v>28</v>
      </c>
      <c r="B46" s="135">
        <v>10</v>
      </c>
      <c r="C46" s="135">
        <v>85</v>
      </c>
      <c r="D46" s="135">
        <v>204</v>
      </c>
      <c r="E46" s="135">
        <v>141</v>
      </c>
      <c r="F46" s="135">
        <v>63</v>
      </c>
      <c r="G46" s="135">
        <v>2393</v>
      </c>
      <c r="H46" s="135">
        <v>756</v>
      </c>
      <c r="I46" s="135">
        <v>800</v>
      </c>
      <c r="J46" s="135">
        <v>837</v>
      </c>
      <c r="K46" s="135">
        <v>28</v>
      </c>
      <c r="L46" s="454">
        <f t="shared" si="5"/>
        <v>11.730392156862745</v>
      </c>
      <c r="M46" s="4"/>
      <c r="N46" s="4"/>
      <c r="O46" s="4"/>
      <c r="P46" s="1"/>
      <c r="Q46" s="1"/>
    </row>
    <row r="47" spans="1:17" ht="12" customHeight="1" x14ac:dyDescent="0.2">
      <c r="A47" s="184">
        <v>29</v>
      </c>
      <c r="B47" s="135">
        <v>10</v>
      </c>
      <c r="C47" s="135">
        <v>86</v>
      </c>
      <c r="D47" s="135">
        <v>205</v>
      </c>
      <c r="E47" s="135">
        <v>140</v>
      </c>
      <c r="F47" s="135">
        <v>65</v>
      </c>
      <c r="G47" s="135">
        <v>2318</v>
      </c>
      <c r="H47" s="135">
        <v>761</v>
      </c>
      <c r="I47" s="135">
        <v>757</v>
      </c>
      <c r="J47" s="135">
        <v>800</v>
      </c>
      <c r="K47" s="135">
        <v>27</v>
      </c>
      <c r="L47" s="454">
        <f t="shared" si="5"/>
        <v>11.307317073170731</v>
      </c>
      <c r="M47" s="4"/>
      <c r="N47" s="4"/>
      <c r="O47" s="4"/>
      <c r="P47" s="1"/>
      <c r="Q47" s="1"/>
    </row>
    <row r="48" spans="1:17" ht="12" customHeight="1" x14ac:dyDescent="0.2">
      <c r="A48" s="184">
        <v>30</v>
      </c>
      <c r="B48" s="135">
        <v>10</v>
      </c>
      <c r="C48" s="135">
        <v>85</v>
      </c>
      <c r="D48" s="135">
        <v>214</v>
      </c>
      <c r="E48" s="135">
        <v>140</v>
      </c>
      <c r="F48" s="135">
        <v>74</v>
      </c>
      <c r="G48" s="135">
        <v>2237</v>
      </c>
      <c r="H48" s="135">
        <v>723</v>
      </c>
      <c r="I48" s="135">
        <v>758</v>
      </c>
      <c r="J48" s="135">
        <v>756</v>
      </c>
      <c r="K48" s="135">
        <v>26.317647058823528</v>
      </c>
      <c r="L48" s="454">
        <f t="shared" si="5"/>
        <v>10.453271028037383</v>
      </c>
      <c r="M48" s="4"/>
      <c r="N48" s="4"/>
      <c r="O48" s="4"/>
      <c r="P48" s="1"/>
      <c r="Q48" s="1"/>
    </row>
    <row r="49" spans="1:17" s="1" customFormat="1" ht="12" customHeight="1" x14ac:dyDescent="0.2">
      <c r="A49" s="262" t="s">
        <v>4006</v>
      </c>
      <c r="B49" s="172">
        <v>10</v>
      </c>
      <c r="C49" s="172">
        <v>83</v>
      </c>
      <c r="D49" s="172">
        <v>207</v>
      </c>
      <c r="E49" s="172">
        <v>132</v>
      </c>
      <c r="F49" s="172">
        <v>75</v>
      </c>
      <c r="G49" s="172">
        <v>2250</v>
      </c>
      <c r="H49" s="172">
        <v>774</v>
      </c>
      <c r="I49" s="172">
        <v>720</v>
      </c>
      <c r="J49" s="172">
        <v>756</v>
      </c>
      <c r="K49" s="453">
        <f>G49/C49</f>
        <v>27.108433734939759</v>
      </c>
      <c r="L49" s="454">
        <f>G49/D49</f>
        <v>10.869565217391305</v>
      </c>
      <c r="M49" s="4"/>
      <c r="N49" s="4"/>
      <c r="O49" s="4"/>
    </row>
    <row r="50" spans="1:17" s="1" customFormat="1" ht="12" customHeight="1" x14ac:dyDescent="0.2">
      <c r="A50" s="262">
        <v>2</v>
      </c>
      <c r="B50" s="172">
        <v>10</v>
      </c>
      <c r="C50" s="172">
        <v>81</v>
      </c>
      <c r="D50" s="172">
        <v>206</v>
      </c>
      <c r="E50" s="172">
        <v>134</v>
      </c>
      <c r="F50" s="172">
        <v>72</v>
      </c>
      <c r="G50" s="172">
        <v>2224</v>
      </c>
      <c r="H50" s="172">
        <v>734</v>
      </c>
      <c r="I50" s="172">
        <v>770</v>
      </c>
      <c r="J50" s="172">
        <v>720</v>
      </c>
      <c r="K50" s="453">
        <f>G50/C50</f>
        <v>27.456790123456791</v>
      </c>
      <c r="L50" s="454">
        <f>G50/D50</f>
        <v>10.796116504854369</v>
      </c>
      <c r="M50" s="4"/>
      <c r="N50" s="4"/>
      <c r="O50" s="4"/>
    </row>
    <row r="51" spans="1:17" s="1" customFormat="1" ht="12" customHeight="1" x14ac:dyDescent="0.2">
      <c r="A51" s="262">
        <v>3</v>
      </c>
      <c r="B51" s="172">
        <v>10</v>
      </c>
      <c r="C51" s="172">
        <v>87</v>
      </c>
      <c r="D51" s="172">
        <v>209</v>
      </c>
      <c r="E51" s="172">
        <v>134</v>
      </c>
      <c r="F51" s="172">
        <v>75</v>
      </c>
      <c r="G51" s="172">
        <v>2250</v>
      </c>
      <c r="H51" s="172">
        <v>754</v>
      </c>
      <c r="I51" s="172">
        <v>729</v>
      </c>
      <c r="J51" s="172">
        <v>767</v>
      </c>
      <c r="K51" s="453">
        <f>G51/C51</f>
        <v>25.862068965517242</v>
      </c>
      <c r="L51" s="454">
        <f>G51/D51</f>
        <v>10.76555023923445</v>
      </c>
      <c r="M51" s="4"/>
      <c r="N51" s="4"/>
      <c r="O51" s="4"/>
    </row>
    <row r="52" spans="1:17" s="1" customFormat="1" ht="12" customHeight="1" x14ac:dyDescent="0.2">
      <c r="A52" s="184">
        <v>4</v>
      </c>
      <c r="B52" s="135">
        <v>10</v>
      </c>
      <c r="C52" s="135">
        <v>84</v>
      </c>
      <c r="D52" s="135">
        <v>209</v>
      </c>
      <c r="E52" s="135">
        <v>131</v>
      </c>
      <c r="F52" s="135">
        <v>78</v>
      </c>
      <c r="G52" s="135">
        <v>2230</v>
      </c>
      <c r="H52" s="135">
        <v>751</v>
      </c>
      <c r="I52" s="135">
        <v>752</v>
      </c>
      <c r="J52" s="135">
        <v>727</v>
      </c>
      <c r="K52" s="433">
        <f>G52/C52</f>
        <v>26.547619047619047</v>
      </c>
      <c r="L52" s="434">
        <f>G52/D52</f>
        <v>10.669856459330143</v>
      </c>
      <c r="M52" s="4"/>
      <c r="N52" s="4"/>
      <c r="O52" s="4"/>
    </row>
    <row r="53" spans="1:17" s="1" customFormat="1" ht="12" customHeight="1" x14ac:dyDescent="0.2">
      <c r="A53" s="184">
        <v>5</v>
      </c>
      <c r="B53" s="135">
        <v>10</v>
      </c>
      <c r="C53" s="135">
        <v>89</v>
      </c>
      <c r="D53" s="135">
        <v>214</v>
      </c>
      <c r="E53" s="135">
        <v>134</v>
      </c>
      <c r="F53" s="135">
        <v>80</v>
      </c>
      <c r="G53" s="135">
        <v>2253</v>
      </c>
      <c r="H53" s="135">
        <v>749</v>
      </c>
      <c r="I53" s="135">
        <v>752</v>
      </c>
      <c r="J53" s="135">
        <v>752</v>
      </c>
      <c r="K53" s="135">
        <f>G53/C53</f>
        <v>25.314606741573034</v>
      </c>
      <c r="L53" s="135">
        <f>G53/D53</f>
        <v>10.528037383177571</v>
      </c>
      <c r="M53" s="4"/>
      <c r="N53" s="4"/>
      <c r="O53" s="4"/>
    </row>
    <row r="54" spans="1:17" s="1" customFormat="1" ht="12" customHeight="1" x14ac:dyDescent="0.2">
      <c r="A54" s="184">
        <v>6</v>
      </c>
      <c r="B54" s="135">
        <v>10</v>
      </c>
      <c r="C54" s="135">
        <v>84</v>
      </c>
      <c r="D54" s="135">
        <v>209</v>
      </c>
      <c r="E54" s="135">
        <v>133</v>
      </c>
      <c r="F54" s="135">
        <v>76</v>
      </c>
      <c r="G54" s="135">
        <v>2221</v>
      </c>
      <c r="H54" s="135">
        <v>725</v>
      </c>
      <c r="I54" s="135">
        <v>745</v>
      </c>
      <c r="J54" s="135">
        <v>751</v>
      </c>
      <c r="K54" s="135">
        <f t="shared" ref="K54" si="6">G54/C54</f>
        <v>26.44047619047619</v>
      </c>
      <c r="L54" s="135">
        <f t="shared" ref="L54" si="7">G54/D54</f>
        <v>10.626794258373206</v>
      </c>
      <c r="M54" s="4"/>
      <c r="N54" s="4"/>
      <c r="O54" s="4"/>
    </row>
    <row r="55" spans="1:17" ht="12" customHeight="1" x14ac:dyDescent="0.2">
      <c r="A55" s="4" t="s">
        <v>406</v>
      </c>
      <c r="B55" s="4"/>
      <c r="C55" s="4"/>
      <c r="D55" s="4"/>
      <c r="E55" s="4"/>
      <c r="F55" s="4"/>
      <c r="G55" s="4"/>
      <c r="H55" s="4"/>
      <c r="I55" s="4"/>
      <c r="J55" s="4"/>
      <c r="K55" s="4"/>
      <c r="L55" s="2" t="s">
        <v>4428</v>
      </c>
      <c r="M55" s="4"/>
      <c r="N55" s="4"/>
      <c r="O55" s="4"/>
      <c r="P55" s="1"/>
      <c r="Q55" s="1"/>
    </row>
    <row r="56" spans="1:17" ht="12" customHeight="1" x14ac:dyDescent="0.2">
      <c r="A56" s="4"/>
      <c r="B56" s="4"/>
      <c r="C56" s="4"/>
      <c r="D56" s="4"/>
      <c r="E56" s="4"/>
      <c r="F56" s="4"/>
      <c r="G56" s="4"/>
      <c r="H56" s="4"/>
      <c r="I56" s="4"/>
      <c r="J56" s="4"/>
      <c r="K56" s="4"/>
      <c r="L56" s="4"/>
      <c r="M56" s="4"/>
      <c r="N56" s="4"/>
      <c r="O56" s="4"/>
      <c r="P56" s="1"/>
      <c r="Q56" s="1"/>
    </row>
    <row r="57" spans="1:17" ht="14.15" customHeight="1" x14ac:dyDescent="0.2">
      <c r="A57" s="6" t="s">
        <v>2665</v>
      </c>
      <c r="B57" s="4"/>
      <c r="C57" s="4"/>
      <c r="D57" s="4"/>
      <c r="E57" s="4"/>
      <c r="F57" s="4"/>
      <c r="G57" s="4"/>
      <c r="H57" s="4"/>
      <c r="I57" s="2" t="s">
        <v>91</v>
      </c>
      <c r="J57" s="4"/>
      <c r="K57" s="4"/>
      <c r="L57" s="4"/>
      <c r="M57" s="4"/>
      <c r="N57" s="4"/>
      <c r="O57" s="4"/>
      <c r="P57" s="1"/>
      <c r="Q57" s="1"/>
    </row>
    <row r="58" spans="1:17" ht="22" customHeight="1" x14ac:dyDescent="0.2">
      <c r="A58" s="640" t="s">
        <v>1605</v>
      </c>
      <c r="B58" s="641" t="s">
        <v>3996</v>
      </c>
      <c r="C58" s="640" t="s">
        <v>401</v>
      </c>
      <c r="D58" s="640"/>
      <c r="E58" s="640"/>
      <c r="F58" s="640" t="s">
        <v>402</v>
      </c>
      <c r="G58" s="640"/>
      <c r="H58" s="640"/>
      <c r="I58" s="811" t="s">
        <v>744</v>
      </c>
      <c r="J58" s="4"/>
      <c r="K58" s="4"/>
      <c r="L58" s="4"/>
      <c r="M58" s="4"/>
      <c r="N58" s="4"/>
      <c r="O58" s="4"/>
      <c r="P58" s="1"/>
      <c r="Q58" s="1"/>
    </row>
    <row r="59" spans="1:17" ht="22" customHeight="1" x14ac:dyDescent="0.2">
      <c r="A59" s="640"/>
      <c r="B59" s="641"/>
      <c r="C59" s="184" t="s">
        <v>405</v>
      </c>
      <c r="D59" s="184" t="s">
        <v>820</v>
      </c>
      <c r="E59" s="184" t="s">
        <v>821</v>
      </c>
      <c r="F59" s="184" t="s">
        <v>405</v>
      </c>
      <c r="G59" s="184" t="s">
        <v>820</v>
      </c>
      <c r="H59" s="184" t="s">
        <v>821</v>
      </c>
      <c r="I59" s="811"/>
      <c r="J59" s="4"/>
      <c r="K59" s="4"/>
      <c r="L59" s="4"/>
      <c r="M59" s="4"/>
      <c r="N59" s="4"/>
      <c r="O59" s="4"/>
      <c r="P59" s="1"/>
      <c r="Q59" s="1"/>
    </row>
    <row r="60" spans="1:17" ht="12" customHeight="1" x14ac:dyDescent="0.2">
      <c r="A60" s="184">
        <v>27</v>
      </c>
      <c r="B60" s="200">
        <v>5</v>
      </c>
      <c r="C60" s="200">
        <v>193</v>
      </c>
      <c r="D60" s="200">
        <v>130</v>
      </c>
      <c r="E60" s="200">
        <v>63</v>
      </c>
      <c r="F60" s="150">
        <v>2529</v>
      </c>
      <c r="G60" s="150">
        <v>1160</v>
      </c>
      <c r="H60" s="150">
        <v>1369</v>
      </c>
      <c r="I60" s="454">
        <f t="shared" ref="I60:I62" si="8">F60/C60</f>
        <v>13.103626943005182</v>
      </c>
      <c r="J60" s="4"/>
      <c r="K60" s="4"/>
      <c r="L60" s="4"/>
      <c r="M60" s="4"/>
      <c r="N60" s="4"/>
      <c r="O60" s="4"/>
      <c r="P60" s="1"/>
      <c r="Q60" s="1"/>
    </row>
    <row r="61" spans="1:17" ht="12" customHeight="1" x14ac:dyDescent="0.2">
      <c r="A61" s="184">
        <v>28</v>
      </c>
      <c r="B61" s="200">
        <v>5</v>
      </c>
      <c r="C61" s="200">
        <v>190</v>
      </c>
      <c r="D61" s="200">
        <v>128</v>
      </c>
      <c r="E61" s="200">
        <v>62</v>
      </c>
      <c r="F61" s="150">
        <v>2503</v>
      </c>
      <c r="G61" s="150">
        <v>1131</v>
      </c>
      <c r="H61" s="150">
        <v>1372</v>
      </c>
      <c r="I61" s="454">
        <f t="shared" si="8"/>
        <v>13.173684210526316</v>
      </c>
      <c r="J61" s="4"/>
      <c r="K61" s="4"/>
      <c r="L61" s="4"/>
      <c r="M61" s="4"/>
      <c r="N61" s="4"/>
      <c r="O61" s="4"/>
      <c r="P61" s="1"/>
      <c r="Q61" s="1"/>
    </row>
    <row r="62" spans="1:17" ht="12" customHeight="1" x14ac:dyDescent="0.2">
      <c r="A62" s="184">
        <v>29</v>
      </c>
      <c r="B62" s="200">
        <v>5</v>
      </c>
      <c r="C62" s="200">
        <v>187</v>
      </c>
      <c r="D62" s="200">
        <v>120</v>
      </c>
      <c r="E62" s="200">
        <v>67</v>
      </c>
      <c r="F62" s="150">
        <v>2409</v>
      </c>
      <c r="G62" s="150">
        <v>1097</v>
      </c>
      <c r="H62" s="150">
        <v>1312</v>
      </c>
      <c r="I62" s="454">
        <f t="shared" si="8"/>
        <v>12.882352941176471</v>
      </c>
      <c r="J62" s="4"/>
      <c r="K62" s="4"/>
      <c r="L62" s="4"/>
      <c r="M62" s="4"/>
      <c r="N62" s="4"/>
      <c r="O62" s="4"/>
      <c r="P62" s="1"/>
      <c r="Q62" s="1"/>
    </row>
    <row r="63" spans="1:17" ht="12" customHeight="1" x14ac:dyDescent="0.2">
      <c r="A63" s="184">
        <v>30</v>
      </c>
      <c r="B63" s="200">
        <v>5</v>
      </c>
      <c r="C63" s="200">
        <v>200</v>
      </c>
      <c r="D63" s="200">
        <v>130</v>
      </c>
      <c r="E63" s="200">
        <v>70</v>
      </c>
      <c r="F63" s="150">
        <v>2305</v>
      </c>
      <c r="G63" s="150">
        <v>1053</v>
      </c>
      <c r="H63" s="150">
        <v>1252</v>
      </c>
      <c r="I63" s="434">
        <v>11.53</v>
      </c>
      <c r="J63" s="4"/>
      <c r="K63" s="4"/>
      <c r="L63" s="4"/>
      <c r="M63" s="4"/>
      <c r="N63" s="4"/>
      <c r="O63" s="4"/>
      <c r="P63" s="1"/>
      <c r="Q63" s="1"/>
    </row>
    <row r="64" spans="1:17" s="1" customFormat="1" ht="12" customHeight="1" x14ac:dyDescent="0.2">
      <c r="A64" s="262" t="s">
        <v>4006</v>
      </c>
      <c r="B64" s="258">
        <v>5</v>
      </c>
      <c r="C64" s="258">
        <v>199</v>
      </c>
      <c r="D64" s="258">
        <v>139</v>
      </c>
      <c r="E64" s="258">
        <v>60</v>
      </c>
      <c r="F64" s="175">
        <v>2235</v>
      </c>
      <c r="G64" s="175">
        <v>1043</v>
      </c>
      <c r="H64" s="175">
        <v>1192</v>
      </c>
      <c r="I64" s="454">
        <f>F64/C64</f>
        <v>11.231155778894472</v>
      </c>
      <c r="J64" s="4"/>
      <c r="K64" s="4"/>
      <c r="L64" s="4"/>
      <c r="M64" s="4"/>
      <c r="N64" s="4"/>
      <c r="O64" s="4"/>
    </row>
    <row r="65" spans="1:17" s="1" customFormat="1" ht="12" customHeight="1" x14ac:dyDescent="0.2">
      <c r="A65" s="262">
        <v>2</v>
      </c>
      <c r="B65" s="258">
        <v>5</v>
      </c>
      <c r="C65" s="258">
        <v>196</v>
      </c>
      <c r="D65" s="258">
        <v>132</v>
      </c>
      <c r="E65" s="258">
        <v>64</v>
      </c>
      <c r="F65" s="175">
        <v>2196</v>
      </c>
      <c r="G65" s="175">
        <v>1022</v>
      </c>
      <c r="H65" s="175">
        <v>1174</v>
      </c>
      <c r="I65" s="454">
        <f>F65/C65</f>
        <v>11.204081632653061</v>
      </c>
      <c r="J65" s="4"/>
      <c r="K65" s="4"/>
      <c r="L65" s="4"/>
      <c r="M65" s="4"/>
      <c r="N65" s="4"/>
      <c r="O65" s="4"/>
    </row>
    <row r="66" spans="1:17" s="1" customFormat="1" ht="12" customHeight="1" x14ac:dyDescent="0.2">
      <c r="A66" s="262">
        <v>3</v>
      </c>
      <c r="B66" s="258">
        <v>5</v>
      </c>
      <c r="C66" s="258">
        <v>201</v>
      </c>
      <c r="D66" s="258">
        <v>137</v>
      </c>
      <c r="E66" s="258">
        <v>64</v>
      </c>
      <c r="F66" s="175">
        <v>2192</v>
      </c>
      <c r="G66" s="175">
        <v>1008</v>
      </c>
      <c r="H66" s="175">
        <v>1184</v>
      </c>
      <c r="I66" s="454">
        <f>F66/C66</f>
        <v>10.90547263681592</v>
      </c>
      <c r="J66" s="4"/>
      <c r="K66" s="4"/>
      <c r="L66" s="4"/>
      <c r="M66" s="4"/>
      <c r="N66" s="4"/>
      <c r="O66" s="4"/>
    </row>
    <row r="67" spans="1:17" s="1" customFormat="1" ht="12" customHeight="1" x14ac:dyDescent="0.2">
      <c r="A67" s="184">
        <v>4</v>
      </c>
      <c r="B67" s="200">
        <v>5</v>
      </c>
      <c r="C67" s="200">
        <v>200</v>
      </c>
      <c r="D67" s="200">
        <v>133</v>
      </c>
      <c r="E67" s="200">
        <v>67</v>
      </c>
      <c r="F67" s="150">
        <v>2171</v>
      </c>
      <c r="G67" s="150">
        <v>970</v>
      </c>
      <c r="H67" s="150">
        <v>1201</v>
      </c>
      <c r="I67" s="434">
        <f>F67/C67</f>
        <v>10.855</v>
      </c>
      <c r="J67" s="4"/>
      <c r="K67" s="4"/>
      <c r="L67" s="4"/>
      <c r="M67" s="4"/>
      <c r="N67" s="4"/>
      <c r="O67" s="4"/>
    </row>
    <row r="68" spans="1:17" s="1" customFormat="1" ht="12" customHeight="1" x14ac:dyDescent="0.2">
      <c r="A68" s="184">
        <v>5</v>
      </c>
      <c r="B68" s="200">
        <v>5</v>
      </c>
      <c r="C68" s="200">
        <v>197</v>
      </c>
      <c r="D68" s="200">
        <v>127</v>
      </c>
      <c r="E68" s="200">
        <v>70</v>
      </c>
      <c r="F68" s="150">
        <v>2165</v>
      </c>
      <c r="G68" s="150">
        <v>939</v>
      </c>
      <c r="H68" s="150">
        <v>1226</v>
      </c>
      <c r="I68" s="434">
        <f>F68/C68</f>
        <v>10.98984771573604</v>
      </c>
      <c r="J68" s="4"/>
      <c r="K68" s="4"/>
      <c r="L68" s="4"/>
      <c r="M68" s="4"/>
      <c r="N68" s="4"/>
      <c r="O68" s="4"/>
    </row>
    <row r="69" spans="1:17" s="1" customFormat="1" ht="12" customHeight="1" x14ac:dyDescent="0.2">
      <c r="A69" s="184">
        <v>6</v>
      </c>
      <c r="B69" s="200">
        <v>5</v>
      </c>
      <c r="C69" s="200">
        <v>201</v>
      </c>
      <c r="D69" s="200">
        <v>132</v>
      </c>
      <c r="E69" s="200">
        <v>69</v>
      </c>
      <c r="F69" s="150">
        <v>2155</v>
      </c>
      <c r="G69" s="150">
        <v>938</v>
      </c>
      <c r="H69" s="150">
        <v>1217</v>
      </c>
      <c r="I69" s="433">
        <f t="shared" ref="I69" si="9">F69/C69</f>
        <v>10.721393034825871</v>
      </c>
      <c r="J69" s="4"/>
      <c r="K69" s="4"/>
      <c r="L69" s="4"/>
      <c r="M69" s="4"/>
      <c r="N69" s="4"/>
      <c r="O69" s="4"/>
    </row>
    <row r="70" spans="1:17" ht="12" customHeight="1" x14ac:dyDescent="0.2">
      <c r="A70" s="4" t="s">
        <v>2905</v>
      </c>
      <c r="B70" s="4"/>
      <c r="C70" s="4"/>
      <c r="D70" s="4"/>
      <c r="E70" s="4"/>
      <c r="F70" s="4"/>
      <c r="G70" s="4"/>
      <c r="H70" s="4"/>
      <c r="I70" s="4"/>
      <c r="J70" s="4"/>
      <c r="K70" s="1"/>
      <c r="L70" s="4"/>
      <c r="M70" s="4"/>
      <c r="N70" s="4"/>
      <c r="O70" s="4"/>
      <c r="P70" s="1"/>
      <c r="Q70" s="1"/>
    </row>
    <row r="71" spans="1:17" ht="12" customHeight="1" x14ac:dyDescent="0.2">
      <c r="A71" s="4"/>
      <c r="B71" s="4"/>
      <c r="C71" s="4"/>
      <c r="D71" s="4"/>
      <c r="E71" s="4"/>
      <c r="F71" s="4"/>
      <c r="G71" s="4"/>
      <c r="H71" s="4"/>
      <c r="I71" s="2" t="s">
        <v>4428</v>
      </c>
      <c r="J71" s="4"/>
      <c r="K71" s="2"/>
      <c r="L71" s="4"/>
      <c r="M71" s="4"/>
      <c r="N71" s="4"/>
      <c r="O71" s="4"/>
      <c r="P71" s="1"/>
      <c r="Q71" s="1"/>
    </row>
    <row r="72" spans="1:17" ht="12" customHeight="1" x14ac:dyDescent="0.2">
      <c r="A72" s="4"/>
      <c r="B72" s="4"/>
      <c r="C72" s="4"/>
      <c r="D72" s="4"/>
      <c r="E72" s="4"/>
      <c r="F72" s="4"/>
      <c r="G72" s="4"/>
      <c r="H72" s="4"/>
      <c r="I72" s="2"/>
      <c r="J72" s="4"/>
      <c r="K72" s="2"/>
      <c r="L72" s="4"/>
      <c r="M72" s="4"/>
      <c r="N72" s="4"/>
      <c r="O72" s="4"/>
      <c r="P72" s="1"/>
      <c r="Q72" s="1"/>
    </row>
    <row r="73" spans="1:17" ht="14.15" customHeight="1" x14ac:dyDescent="0.2">
      <c r="A73" s="6" t="s">
        <v>2666</v>
      </c>
      <c r="B73" s="4"/>
      <c r="C73" s="4"/>
      <c r="D73" s="4"/>
      <c r="E73" s="4"/>
      <c r="F73" s="4"/>
      <c r="G73" s="4"/>
      <c r="H73" s="2"/>
      <c r="I73" s="1"/>
      <c r="J73" s="2" t="s">
        <v>91</v>
      </c>
      <c r="K73" s="4"/>
      <c r="L73" s="4"/>
      <c r="M73" s="4"/>
      <c r="N73" s="4"/>
      <c r="O73" s="4"/>
      <c r="P73" s="1"/>
      <c r="Q73" s="1"/>
    </row>
    <row r="74" spans="1:17" ht="22" customHeight="1" x14ac:dyDescent="0.2">
      <c r="A74" s="640" t="s">
        <v>299</v>
      </c>
      <c r="B74" s="641" t="s">
        <v>3996</v>
      </c>
      <c r="C74" s="641" t="s">
        <v>3997</v>
      </c>
      <c r="D74" s="640" t="s">
        <v>745</v>
      </c>
      <c r="E74" s="626" t="s">
        <v>746</v>
      </c>
      <c r="F74" s="673"/>
      <c r="G74" s="673"/>
      <c r="H74" s="673"/>
      <c r="I74" s="627"/>
      <c r="J74" s="811" t="s">
        <v>747</v>
      </c>
      <c r="K74" s="4"/>
      <c r="L74" s="4"/>
      <c r="M74" s="4"/>
      <c r="N74" s="4"/>
      <c r="O74" s="4"/>
      <c r="P74" s="1"/>
      <c r="Q74" s="1"/>
    </row>
    <row r="75" spans="1:17" ht="20.149999999999999" customHeight="1" x14ac:dyDescent="0.2">
      <c r="A75" s="640"/>
      <c r="B75" s="641"/>
      <c r="C75" s="641"/>
      <c r="D75" s="640"/>
      <c r="E75" s="184" t="s">
        <v>1443</v>
      </c>
      <c r="F75" s="316" t="s">
        <v>748</v>
      </c>
      <c r="G75" s="316" t="s">
        <v>749</v>
      </c>
      <c r="H75" s="316" t="s">
        <v>750</v>
      </c>
      <c r="I75" s="316" t="s">
        <v>1073</v>
      </c>
      <c r="J75" s="811"/>
      <c r="K75" s="4"/>
      <c r="L75" s="4"/>
      <c r="M75" s="4"/>
      <c r="N75" s="4"/>
      <c r="O75" s="4"/>
      <c r="P75" s="1"/>
      <c r="Q75" s="1"/>
    </row>
    <row r="76" spans="1:17" ht="12" customHeight="1" x14ac:dyDescent="0.2">
      <c r="A76" s="184">
        <v>27</v>
      </c>
      <c r="B76" s="200">
        <v>2</v>
      </c>
      <c r="C76" s="200">
        <v>35</v>
      </c>
      <c r="D76" s="200">
        <v>99</v>
      </c>
      <c r="E76" s="200">
        <v>126</v>
      </c>
      <c r="F76" s="200">
        <v>6</v>
      </c>
      <c r="G76" s="200">
        <v>30</v>
      </c>
      <c r="H76" s="200">
        <v>29</v>
      </c>
      <c r="I76" s="200">
        <v>61</v>
      </c>
      <c r="J76" s="210">
        <v>1</v>
      </c>
      <c r="K76" s="4"/>
      <c r="L76" s="4"/>
      <c r="M76" s="4"/>
      <c r="N76" s="4"/>
      <c r="O76" s="4"/>
      <c r="P76" s="1"/>
      <c r="Q76" s="1"/>
    </row>
    <row r="77" spans="1:17" ht="12" customHeight="1" x14ac:dyDescent="0.2">
      <c r="A77" s="184">
        <v>28</v>
      </c>
      <c r="B77" s="200">
        <v>2</v>
      </c>
      <c r="C77" s="200">
        <v>34</v>
      </c>
      <c r="D77" s="200">
        <v>98</v>
      </c>
      <c r="E77" s="200">
        <v>117</v>
      </c>
      <c r="F77" s="200">
        <v>5</v>
      </c>
      <c r="G77" s="200">
        <v>29</v>
      </c>
      <c r="H77" s="200">
        <v>32</v>
      </c>
      <c r="I77" s="200">
        <v>51</v>
      </c>
      <c r="J77" s="210">
        <v>1</v>
      </c>
      <c r="K77" s="4"/>
      <c r="L77" s="4"/>
      <c r="M77" s="4"/>
      <c r="N77" s="4"/>
      <c r="O77" s="4"/>
      <c r="P77" s="1"/>
      <c r="Q77" s="1"/>
    </row>
    <row r="78" spans="1:17" ht="12" customHeight="1" x14ac:dyDescent="0.2">
      <c r="A78" s="184">
        <v>29</v>
      </c>
      <c r="B78" s="200">
        <v>2</v>
      </c>
      <c r="C78" s="200">
        <v>34</v>
      </c>
      <c r="D78" s="200">
        <v>99</v>
      </c>
      <c r="E78" s="200">
        <v>110</v>
      </c>
      <c r="F78" s="200">
        <v>3</v>
      </c>
      <c r="G78" s="200">
        <v>28</v>
      </c>
      <c r="H78" s="200">
        <v>30</v>
      </c>
      <c r="I78" s="200">
        <v>49</v>
      </c>
      <c r="J78" s="210">
        <v>1</v>
      </c>
      <c r="K78" s="4"/>
      <c r="L78" s="4"/>
      <c r="M78" s="4"/>
      <c r="N78" s="4"/>
      <c r="O78" s="4"/>
      <c r="P78" s="1"/>
      <c r="Q78" s="1"/>
    </row>
    <row r="79" spans="1:17" ht="12" customHeight="1" x14ac:dyDescent="0.2">
      <c r="A79" s="184">
        <v>30</v>
      </c>
      <c r="B79" s="200">
        <v>2</v>
      </c>
      <c r="C79" s="200">
        <v>34</v>
      </c>
      <c r="D79" s="200">
        <v>99</v>
      </c>
      <c r="E79" s="200">
        <v>106</v>
      </c>
      <c r="F79" s="200">
        <v>1</v>
      </c>
      <c r="G79" s="200">
        <v>27</v>
      </c>
      <c r="H79" s="200">
        <v>32</v>
      </c>
      <c r="I79" s="200">
        <v>46</v>
      </c>
      <c r="J79" s="210">
        <v>1.07</v>
      </c>
      <c r="K79" s="4"/>
      <c r="L79" s="4"/>
      <c r="M79" s="4"/>
      <c r="N79" s="4"/>
      <c r="O79" s="4"/>
      <c r="P79" s="1"/>
      <c r="Q79" s="1"/>
    </row>
    <row r="80" spans="1:17" s="1" customFormat="1" ht="12" customHeight="1" x14ac:dyDescent="0.2">
      <c r="A80" s="262" t="s">
        <v>4006</v>
      </c>
      <c r="B80" s="258">
        <v>2</v>
      </c>
      <c r="C80" s="258">
        <v>35</v>
      </c>
      <c r="D80" s="258">
        <v>99</v>
      </c>
      <c r="E80" s="258">
        <v>111</v>
      </c>
      <c r="F80" s="258">
        <v>2</v>
      </c>
      <c r="G80" s="258">
        <v>27</v>
      </c>
      <c r="H80" s="258">
        <v>29</v>
      </c>
      <c r="I80" s="258">
        <v>53</v>
      </c>
      <c r="J80" s="455">
        <f>E80/D80</f>
        <v>1.1212121212121211</v>
      </c>
      <c r="K80" s="4"/>
      <c r="L80" s="4"/>
      <c r="M80" s="4"/>
      <c r="N80" s="4"/>
      <c r="O80" s="4"/>
    </row>
    <row r="81" spans="1:17" s="1" customFormat="1" ht="12" customHeight="1" x14ac:dyDescent="0.2">
      <c r="A81" s="262">
        <v>2</v>
      </c>
      <c r="B81" s="258">
        <v>2</v>
      </c>
      <c r="C81" s="258">
        <v>31</v>
      </c>
      <c r="D81" s="258">
        <v>93</v>
      </c>
      <c r="E81" s="258">
        <v>91</v>
      </c>
      <c r="F81" s="258">
        <v>2</v>
      </c>
      <c r="G81" s="258">
        <v>25</v>
      </c>
      <c r="H81" s="258">
        <v>22</v>
      </c>
      <c r="I81" s="258">
        <v>42</v>
      </c>
      <c r="J81" s="455">
        <f>E81/D81</f>
        <v>0.978494623655914</v>
      </c>
      <c r="K81" s="4"/>
      <c r="L81" s="4"/>
      <c r="M81" s="4"/>
      <c r="N81" s="4"/>
      <c r="O81" s="4"/>
    </row>
    <row r="82" spans="1:17" s="1" customFormat="1" ht="12" customHeight="1" x14ac:dyDescent="0.2">
      <c r="A82" s="262">
        <v>3</v>
      </c>
      <c r="B82" s="258">
        <v>2</v>
      </c>
      <c r="C82" s="258">
        <v>32</v>
      </c>
      <c r="D82" s="258">
        <v>93</v>
      </c>
      <c r="E82" s="258">
        <v>77</v>
      </c>
      <c r="F82" s="258">
        <v>3</v>
      </c>
      <c r="G82" s="258">
        <v>21</v>
      </c>
      <c r="H82" s="258">
        <v>15</v>
      </c>
      <c r="I82" s="258">
        <v>38</v>
      </c>
      <c r="J82" s="455">
        <f>E82/D82</f>
        <v>0.82795698924731187</v>
      </c>
      <c r="K82" s="4"/>
      <c r="L82" s="4"/>
      <c r="M82" s="4"/>
      <c r="N82" s="4"/>
      <c r="O82" s="4"/>
    </row>
    <row r="83" spans="1:17" s="1" customFormat="1" ht="12" customHeight="1" x14ac:dyDescent="0.2">
      <c r="A83" s="184">
        <v>4</v>
      </c>
      <c r="B83" s="200">
        <v>2</v>
      </c>
      <c r="C83" s="200">
        <v>30</v>
      </c>
      <c r="D83" s="200">
        <v>87</v>
      </c>
      <c r="E83" s="200">
        <v>80</v>
      </c>
      <c r="F83" s="200">
        <v>2</v>
      </c>
      <c r="G83" s="200">
        <v>20</v>
      </c>
      <c r="H83" s="200">
        <v>20</v>
      </c>
      <c r="I83" s="200">
        <v>38</v>
      </c>
      <c r="J83" s="210">
        <f>E83/D83</f>
        <v>0.91954022988505746</v>
      </c>
      <c r="K83" s="4"/>
      <c r="L83" s="4"/>
      <c r="M83" s="4"/>
      <c r="N83" s="4"/>
      <c r="O83" s="4"/>
    </row>
    <row r="84" spans="1:17" s="1" customFormat="1" ht="12" customHeight="1" x14ac:dyDescent="0.2">
      <c r="A84" s="184">
        <v>5</v>
      </c>
      <c r="B84" s="200">
        <v>2</v>
      </c>
      <c r="C84" s="200">
        <v>33</v>
      </c>
      <c r="D84" s="200">
        <v>88</v>
      </c>
      <c r="E84" s="200">
        <v>84</v>
      </c>
      <c r="F84" s="200">
        <v>2</v>
      </c>
      <c r="G84" s="200">
        <v>22</v>
      </c>
      <c r="H84" s="200">
        <v>23</v>
      </c>
      <c r="I84" s="200">
        <v>37</v>
      </c>
      <c r="J84" s="434">
        <f>E84/D84</f>
        <v>0.95454545454545459</v>
      </c>
      <c r="K84" s="4"/>
      <c r="L84" s="4"/>
      <c r="M84" s="4"/>
      <c r="N84" s="4"/>
      <c r="O84" s="4"/>
    </row>
    <row r="85" spans="1:17" s="1" customFormat="1" ht="12" customHeight="1" x14ac:dyDescent="0.2">
      <c r="A85" s="184">
        <v>6</v>
      </c>
      <c r="B85" s="200">
        <v>2</v>
      </c>
      <c r="C85" s="200">
        <v>30</v>
      </c>
      <c r="D85" s="200">
        <v>83</v>
      </c>
      <c r="E85" s="200">
        <v>82</v>
      </c>
      <c r="F85" s="200">
        <v>2</v>
      </c>
      <c r="G85" s="200">
        <v>22</v>
      </c>
      <c r="H85" s="200">
        <v>28</v>
      </c>
      <c r="I85" s="200">
        <v>30</v>
      </c>
      <c r="J85" s="433">
        <f t="shared" ref="J85" si="10">E85/D85</f>
        <v>0.98795180722891562</v>
      </c>
      <c r="K85" s="4"/>
      <c r="L85" s="4"/>
      <c r="M85" s="4"/>
      <c r="N85" s="4"/>
      <c r="O85" s="4"/>
    </row>
    <row r="86" spans="1:17" ht="12" customHeight="1" x14ac:dyDescent="0.2">
      <c r="A86" s="4" t="s">
        <v>2906</v>
      </c>
      <c r="B86" s="4"/>
      <c r="C86" s="4"/>
      <c r="D86" s="4"/>
      <c r="E86" s="4"/>
      <c r="F86" s="4"/>
      <c r="G86" s="4"/>
      <c r="H86" s="1"/>
      <c r="I86" s="4"/>
      <c r="J86" s="4"/>
      <c r="K86" s="4"/>
      <c r="L86" s="4"/>
      <c r="M86" s="4"/>
      <c r="N86" s="4"/>
      <c r="O86" s="4"/>
      <c r="P86" s="1"/>
      <c r="Q86" s="1"/>
    </row>
    <row r="87" spans="1:17" ht="12" customHeight="1" x14ac:dyDescent="0.2">
      <c r="A87" s="1" t="s">
        <v>2908</v>
      </c>
      <c r="B87" s="1"/>
      <c r="C87" s="1"/>
      <c r="D87" s="1"/>
      <c r="E87" s="1"/>
      <c r="F87" s="1"/>
      <c r="G87" s="1"/>
      <c r="H87" s="1"/>
      <c r="I87" s="1"/>
      <c r="J87" s="1"/>
      <c r="K87" s="1"/>
      <c r="L87" s="1"/>
      <c r="M87" s="1"/>
      <c r="N87" s="1"/>
      <c r="O87" s="1"/>
      <c r="P87" s="1"/>
      <c r="Q87" s="1"/>
    </row>
    <row r="88" spans="1:17" ht="12" customHeight="1" x14ac:dyDescent="0.2">
      <c r="A88" s="1" t="s">
        <v>2907</v>
      </c>
      <c r="B88" s="9"/>
      <c r="C88" s="9"/>
      <c r="D88" s="9"/>
      <c r="E88" s="9"/>
      <c r="F88" s="9"/>
      <c r="G88" s="9"/>
      <c r="H88" s="9"/>
      <c r="I88" s="9"/>
      <c r="J88" s="2" t="s">
        <v>4428</v>
      </c>
      <c r="K88" s="9"/>
      <c r="L88" s="9"/>
      <c r="M88" s="9"/>
      <c r="N88" s="1"/>
      <c r="O88" s="9"/>
      <c r="P88" s="1"/>
      <c r="Q88" s="1"/>
    </row>
    <row r="89" spans="1:17" ht="12" customHeight="1" x14ac:dyDescent="0.2">
      <c r="A89" s="1"/>
      <c r="B89" s="9"/>
      <c r="C89" s="9"/>
      <c r="D89" s="9"/>
      <c r="E89" s="9"/>
      <c r="F89" s="9"/>
      <c r="G89" s="9"/>
      <c r="H89" s="9"/>
      <c r="I89" s="9"/>
      <c r="J89" s="9"/>
      <c r="K89" s="9"/>
      <c r="L89" s="9"/>
      <c r="M89" s="9"/>
      <c r="N89" s="2"/>
      <c r="O89" s="9"/>
      <c r="P89" s="1"/>
      <c r="Q89" s="1"/>
    </row>
    <row r="90" spans="1:17" ht="14.15" customHeight="1" x14ac:dyDescent="0.2">
      <c r="A90" s="6" t="s">
        <v>2667</v>
      </c>
      <c r="B90" s="4"/>
      <c r="C90" s="4"/>
      <c r="D90" s="4"/>
      <c r="E90" s="4"/>
      <c r="F90" s="1"/>
      <c r="G90" s="2" t="s">
        <v>1523</v>
      </c>
      <c r="H90" s="4"/>
      <c r="I90" s="4"/>
      <c r="J90" s="4"/>
      <c r="K90" s="4"/>
      <c r="L90" s="4"/>
      <c r="M90" s="4"/>
      <c r="N90" s="4"/>
      <c r="O90" s="4"/>
      <c r="P90" s="1"/>
      <c r="Q90" s="1"/>
    </row>
    <row r="91" spans="1:17" ht="20.149999999999999" customHeight="1" x14ac:dyDescent="0.2">
      <c r="A91" s="704" t="s">
        <v>751</v>
      </c>
      <c r="B91" s="641" t="s">
        <v>3996</v>
      </c>
      <c r="C91" s="640" t="s">
        <v>752</v>
      </c>
      <c r="D91" s="640" t="s">
        <v>753</v>
      </c>
      <c r="E91" s="640"/>
      <c r="F91" s="640"/>
      <c r="G91" s="727" t="s">
        <v>754</v>
      </c>
      <c r="H91" s="4"/>
      <c r="I91" s="4"/>
      <c r="J91" s="4"/>
      <c r="K91" s="4"/>
      <c r="L91" s="4"/>
      <c r="M91" s="4"/>
      <c r="N91" s="4"/>
      <c r="O91" s="4"/>
      <c r="P91" s="1"/>
      <c r="Q91" s="1"/>
    </row>
    <row r="92" spans="1:17" ht="20.149999999999999" customHeight="1" x14ac:dyDescent="0.2">
      <c r="A92" s="706"/>
      <c r="B92" s="641"/>
      <c r="C92" s="640"/>
      <c r="D92" s="184" t="s">
        <v>1525</v>
      </c>
      <c r="E92" s="184" t="s">
        <v>820</v>
      </c>
      <c r="F92" s="184" t="s">
        <v>821</v>
      </c>
      <c r="G92" s="728"/>
      <c r="H92" s="4"/>
      <c r="I92" s="4"/>
      <c r="J92" s="4"/>
      <c r="K92" s="4"/>
      <c r="L92" s="4"/>
      <c r="M92" s="4"/>
      <c r="N92" s="4"/>
      <c r="O92" s="4"/>
      <c r="P92" s="1"/>
      <c r="Q92" s="1"/>
    </row>
    <row r="93" spans="1:17" ht="12" customHeight="1" x14ac:dyDescent="0.2">
      <c r="A93" s="184">
        <v>28</v>
      </c>
      <c r="B93" s="200">
        <v>2</v>
      </c>
      <c r="C93" s="200">
        <v>4</v>
      </c>
      <c r="D93" s="200">
        <v>66</v>
      </c>
      <c r="E93" s="200">
        <v>20</v>
      </c>
      <c r="F93" s="200">
        <v>46</v>
      </c>
      <c r="G93" s="434">
        <f t="shared" ref="G93:G95" si="11">D93/C93</f>
        <v>16.5</v>
      </c>
      <c r="H93" s="4"/>
      <c r="I93" s="4"/>
      <c r="J93" s="4"/>
      <c r="K93" s="4"/>
      <c r="L93" s="4"/>
      <c r="M93" s="4"/>
      <c r="N93" s="4"/>
      <c r="O93" s="4"/>
      <c r="P93" s="1"/>
      <c r="Q93" s="1"/>
    </row>
    <row r="94" spans="1:17" ht="12" customHeight="1" x14ac:dyDescent="0.2">
      <c r="A94" s="184">
        <v>29</v>
      </c>
      <c r="B94" s="200">
        <v>2</v>
      </c>
      <c r="C94" s="200">
        <v>4</v>
      </c>
      <c r="D94" s="200">
        <v>71</v>
      </c>
      <c r="E94" s="200">
        <v>22</v>
      </c>
      <c r="F94" s="200">
        <v>49</v>
      </c>
      <c r="G94" s="434">
        <f t="shared" si="11"/>
        <v>17.75</v>
      </c>
      <c r="H94" s="4"/>
      <c r="I94" s="4"/>
      <c r="J94" s="4"/>
      <c r="K94" s="4"/>
      <c r="L94" s="4"/>
      <c r="M94" s="4"/>
      <c r="N94" s="4"/>
      <c r="O94" s="4"/>
      <c r="P94" s="1"/>
      <c r="Q94" s="1"/>
    </row>
    <row r="95" spans="1:17" ht="12" customHeight="1" x14ac:dyDescent="0.2">
      <c r="A95" s="184">
        <v>30</v>
      </c>
      <c r="B95" s="200">
        <v>2</v>
      </c>
      <c r="C95" s="200">
        <v>4</v>
      </c>
      <c r="D95" s="200">
        <v>81</v>
      </c>
      <c r="E95" s="200">
        <v>22</v>
      </c>
      <c r="F95" s="200">
        <v>59</v>
      </c>
      <c r="G95" s="434">
        <f t="shared" si="11"/>
        <v>20.25</v>
      </c>
      <c r="H95" s="4"/>
      <c r="I95" s="4"/>
      <c r="J95" s="4"/>
      <c r="K95" s="4"/>
      <c r="L95" s="4"/>
      <c r="M95" s="4"/>
      <c r="N95" s="4"/>
      <c r="O95" s="4"/>
      <c r="P95" s="1"/>
      <c r="Q95" s="1"/>
    </row>
    <row r="96" spans="1:17" s="1" customFormat="1" ht="12" customHeight="1" x14ac:dyDescent="0.2">
      <c r="A96" s="262" t="s">
        <v>4006</v>
      </c>
      <c r="B96" s="258">
        <v>2</v>
      </c>
      <c r="C96" s="258">
        <v>4</v>
      </c>
      <c r="D96" s="258">
        <v>77</v>
      </c>
      <c r="E96" s="258">
        <v>19</v>
      </c>
      <c r="F96" s="258">
        <v>58</v>
      </c>
      <c r="G96" s="434">
        <f>D96/C96</f>
        <v>19.25</v>
      </c>
      <c r="H96" s="4"/>
      <c r="I96" s="4"/>
      <c r="J96" s="4"/>
      <c r="K96" s="4"/>
      <c r="L96" s="4"/>
      <c r="M96" s="4"/>
      <c r="N96" s="4"/>
      <c r="O96" s="4"/>
    </row>
    <row r="97" spans="1:17" s="1" customFormat="1" ht="12" customHeight="1" x14ac:dyDescent="0.2">
      <c r="A97" s="262">
        <v>2</v>
      </c>
      <c r="B97" s="258">
        <v>2</v>
      </c>
      <c r="C97" s="258">
        <v>1</v>
      </c>
      <c r="D97" s="258">
        <v>76</v>
      </c>
      <c r="E97" s="258">
        <v>14</v>
      </c>
      <c r="F97" s="258">
        <v>62</v>
      </c>
      <c r="G97" s="454">
        <f>D97/C97</f>
        <v>76</v>
      </c>
      <c r="H97" s="4"/>
      <c r="I97" s="4"/>
      <c r="J97" s="4"/>
      <c r="K97" s="4"/>
      <c r="L97" s="4"/>
      <c r="M97" s="4"/>
      <c r="N97" s="4"/>
      <c r="O97" s="4"/>
    </row>
    <row r="98" spans="1:17" s="1" customFormat="1" ht="12" customHeight="1" x14ac:dyDescent="0.2">
      <c r="A98" s="262">
        <v>3</v>
      </c>
      <c r="B98" s="258">
        <v>2</v>
      </c>
      <c r="C98" s="258">
        <v>1</v>
      </c>
      <c r="D98" s="258">
        <v>77</v>
      </c>
      <c r="E98" s="258">
        <v>16</v>
      </c>
      <c r="F98" s="258">
        <v>61</v>
      </c>
      <c r="G98" s="454">
        <f>D98/C98</f>
        <v>77</v>
      </c>
      <c r="H98" s="4"/>
      <c r="I98" s="4"/>
      <c r="J98" s="4"/>
      <c r="K98" s="4"/>
      <c r="L98" s="4"/>
      <c r="M98" s="4"/>
      <c r="N98" s="4"/>
      <c r="O98" s="4"/>
    </row>
    <row r="99" spans="1:17" s="1" customFormat="1" ht="12" customHeight="1" x14ac:dyDescent="0.2">
      <c r="A99" s="184">
        <v>4</v>
      </c>
      <c r="B99" s="200">
        <v>2</v>
      </c>
      <c r="C99" s="200">
        <v>1</v>
      </c>
      <c r="D99" s="200">
        <v>75</v>
      </c>
      <c r="E99" s="200">
        <v>18</v>
      </c>
      <c r="F99" s="200">
        <v>57</v>
      </c>
      <c r="G99" s="434">
        <f>D99/C99</f>
        <v>75</v>
      </c>
      <c r="H99" s="4"/>
      <c r="I99" s="4"/>
      <c r="J99" s="4"/>
      <c r="K99" s="4"/>
      <c r="L99" s="4"/>
      <c r="M99" s="4"/>
      <c r="N99" s="4"/>
      <c r="O99" s="4"/>
    </row>
    <row r="100" spans="1:17" s="1" customFormat="1" ht="12" customHeight="1" x14ac:dyDescent="0.2">
      <c r="A100" s="184">
        <v>5</v>
      </c>
      <c r="B100" s="200">
        <v>2</v>
      </c>
      <c r="C100" s="200">
        <v>1</v>
      </c>
      <c r="D100" s="200">
        <v>70</v>
      </c>
      <c r="E100" s="200">
        <v>12</v>
      </c>
      <c r="F100" s="200">
        <v>58</v>
      </c>
      <c r="G100" s="434">
        <v>70</v>
      </c>
      <c r="H100" s="4"/>
      <c r="I100" s="4"/>
      <c r="J100" s="4"/>
      <c r="K100" s="4"/>
      <c r="L100" s="4"/>
      <c r="M100" s="4"/>
      <c r="N100" s="4"/>
      <c r="O100" s="4"/>
    </row>
    <row r="101" spans="1:17" s="1" customFormat="1" ht="12" customHeight="1" x14ac:dyDescent="0.2">
      <c r="A101" s="184">
        <v>6</v>
      </c>
      <c r="B101" s="200">
        <v>2</v>
      </c>
      <c r="C101" s="200">
        <v>1</v>
      </c>
      <c r="D101" s="200">
        <v>62</v>
      </c>
      <c r="E101" s="200">
        <v>11</v>
      </c>
      <c r="F101" s="200">
        <v>51</v>
      </c>
      <c r="G101" s="433">
        <f>D101/C101</f>
        <v>62</v>
      </c>
      <c r="H101" s="4"/>
      <c r="I101" s="4"/>
      <c r="J101" s="4"/>
      <c r="K101" s="4"/>
      <c r="L101" s="4"/>
      <c r="M101" s="4"/>
      <c r="N101" s="4"/>
      <c r="O101" s="4"/>
    </row>
    <row r="102" spans="1:17" ht="12" customHeight="1" x14ac:dyDescent="0.2">
      <c r="A102" s="4" t="s">
        <v>2909</v>
      </c>
      <c r="B102" s="4"/>
      <c r="C102" s="4"/>
      <c r="D102" s="4"/>
      <c r="E102" s="4"/>
      <c r="F102" s="4"/>
      <c r="G102" s="4"/>
      <c r="H102" s="1"/>
      <c r="I102" s="4"/>
      <c r="J102" s="4"/>
      <c r="K102" s="4"/>
      <c r="L102" s="1"/>
      <c r="M102" s="4"/>
      <c r="N102" s="4"/>
      <c r="O102" s="4"/>
      <c r="P102" s="1"/>
      <c r="Q102" s="1"/>
    </row>
    <row r="103" spans="1:17" ht="12" customHeight="1" x14ac:dyDescent="0.2">
      <c r="A103" s="4"/>
      <c r="B103" s="4"/>
      <c r="C103" s="4"/>
      <c r="D103" s="4"/>
      <c r="E103" s="4"/>
      <c r="F103" s="1"/>
      <c r="G103" s="2" t="s">
        <v>4428</v>
      </c>
      <c r="H103" s="1"/>
      <c r="I103" s="4"/>
      <c r="J103" s="4"/>
      <c r="K103" s="4"/>
      <c r="L103" s="2"/>
      <c r="M103" s="4"/>
      <c r="N103" s="4"/>
      <c r="O103" s="4"/>
      <c r="P103" s="1"/>
      <c r="Q103" s="1"/>
    </row>
    <row r="104" spans="1:17" ht="12" customHeight="1" x14ac:dyDescent="0.2">
      <c r="A104" s="4"/>
      <c r="B104" s="4"/>
      <c r="C104" s="4"/>
      <c r="D104" s="4"/>
      <c r="E104" s="4"/>
      <c r="F104" s="4"/>
      <c r="G104" s="4"/>
      <c r="H104" s="1"/>
      <c r="I104" s="4"/>
      <c r="J104" s="4"/>
      <c r="K104" s="4"/>
      <c r="L104" s="1"/>
      <c r="M104" s="4"/>
      <c r="N104" s="4"/>
      <c r="O104" s="4"/>
      <c r="P104" s="1"/>
      <c r="Q104" s="1"/>
    </row>
    <row r="105" spans="1:17" ht="14.15" customHeight="1" x14ac:dyDescent="0.2">
      <c r="A105" s="6" t="s">
        <v>2668</v>
      </c>
      <c r="B105" s="4"/>
      <c r="C105" s="4"/>
      <c r="D105" s="4"/>
      <c r="E105" s="4"/>
      <c r="F105" s="1"/>
      <c r="G105" s="2" t="s">
        <v>1523</v>
      </c>
      <c r="H105" s="4"/>
      <c r="I105" s="4"/>
      <c r="J105" s="4"/>
      <c r="K105" s="4"/>
      <c r="L105" s="4"/>
      <c r="M105" s="4"/>
      <c r="N105" s="4"/>
      <c r="O105" s="4"/>
      <c r="P105" s="1"/>
      <c r="Q105" s="1"/>
    </row>
    <row r="106" spans="1:17" ht="20.149999999999999" customHeight="1" x14ac:dyDescent="0.2">
      <c r="A106" s="640" t="s">
        <v>751</v>
      </c>
      <c r="B106" s="641" t="s">
        <v>3996</v>
      </c>
      <c r="C106" s="640" t="s">
        <v>752</v>
      </c>
      <c r="D106" s="640" t="s">
        <v>753</v>
      </c>
      <c r="E106" s="640"/>
      <c r="F106" s="640"/>
      <c r="G106" s="727" t="s">
        <v>754</v>
      </c>
      <c r="H106" s="4"/>
      <c r="I106" s="4"/>
      <c r="J106" s="4"/>
      <c r="K106" s="4"/>
      <c r="L106" s="4"/>
      <c r="M106" s="4"/>
      <c r="N106" s="4"/>
      <c r="O106" s="4"/>
      <c r="P106" s="1"/>
      <c r="Q106" s="1"/>
    </row>
    <row r="107" spans="1:17" ht="20.149999999999999" customHeight="1" x14ac:dyDescent="0.2">
      <c r="A107" s="640"/>
      <c r="B107" s="641"/>
      <c r="C107" s="640"/>
      <c r="D107" s="184" t="s">
        <v>1525</v>
      </c>
      <c r="E107" s="184" t="s">
        <v>820</v>
      </c>
      <c r="F107" s="184" t="s">
        <v>821</v>
      </c>
      <c r="G107" s="728"/>
      <c r="H107" s="4"/>
      <c r="I107" s="4"/>
      <c r="J107" s="4"/>
      <c r="K107" s="4"/>
      <c r="L107" s="4"/>
      <c r="M107" s="4"/>
      <c r="N107" s="4"/>
      <c r="O107" s="4"/>
      <c r="P107" s="1"/>
      <c r="Q107" s="1"/>
    </row>
    <row r="108" spans="1:17" ht="12" customHeight="1" x14ac:dyDescent="0.2">
      <c r="A108" s="184">
        <v>27</v>
      </c>
      <c r="B108" s="200">
        <v>2</v>
      </c>
      <c r="C108" s="200">
        <v>10</v>
      </c>
      <c r="D108" s="200">
        <v>90</v>
      </c>
      <c r="E108" s="200">
        <v>47</v>
      </c>
      <c r="F108" s="200">
        <v>43</v>
      </c>
      <c r="G108" s="454">
        <f t="shared" ref="G108:G111" si="12">D108/C108</f>
        <v>9</v>
      </c>
      <c r="H108" s="4"/>
      <c r="I108" s="4"/>
      <c r="J108" s="4"/>
      <c r="K108" s="4"/>
      <c r="L108" s="4"/>
      <c r="M108" s="4"/>
      <c r="N108" s="4"/>
      <c r="O108" s="4"/>
      <c r="P108" s="1"/>
      <c r="Q108" s="1"/>
    </row>
    <row r="109" spans="1:17" ht="12" customHeight="1" x14ac:dyDescent="0.2">
      <c r="A109" s="184">
        <v>28</v>
      </c>
      <c r="B109" s="200">
        <v>2</v>
      </c>
      <c r="C109" s="200">
        <v>11</v>
      </c>
      <c r="D109" s="200">
        <v>73</v>
      </c>
      <c r="E109" s="200">
        <v>45</v>
      </c>
      <c r="F109" s="200">
        <v>28</v>
      </c>
      <c r="G109" s="454">
        <f t="shared" si="12"/>
        <v>6.6363636363636367</v>
      </c>
      <c r="H109" s="4"/>
      <c r="I109" s="4"/>
      <c r="J109" s="4"/>
      <c r="K109" s="4"/>
      <c r="L109" s="4"/>
      <c r="M109" s="4"/>
      <c r="N109" s="4"/>
      <c r="O109" s="4"/>
      <c r="P109" s="1"/>
      <c r="Q109" s="1"/>
    </row>
    <row r="110" spans="1:17" ht="12" customHeight="1" x14ac:dyDescent="0.2">
      <c r="A110" s="184">
        <v>29</v>
      </c>
      <c r="B110" s="200">
        <v>2</v>
      </c>
      <c r="C110" s="200">
        <v>8</v>
      </c>
      <c r="D110" s="200">
        <v>62</v>
      </c>
      <c r="E110" s="200">
        <v>36</v>
      </c>
      <c r="F110" s="200">
        <v>26</v>
      </c>
      <c r="G110" s="454">
        <f t="shared" si="12"/>
        <v>7.75</v>
      </c>
      <c r="H110" s="4"/>
      <c r="I110" s="4"/>
      <c r="J110" s="4"/>
      <c r="K110" s="4"/>
      <c r="L110" s="4"/>
      <c r="M110" s="4"/>
      <c r="N110" s="4"/>
      <c r="O110" s="4"/>
      <c r="P110" s="1"/>
      <c r="Q110" s="1"/>
    </row>
    <row r="111" spans="1:17" ht="12" customHeight="1" x14ac:dyDescent="0.2">
      <c r="A111" s="184">
        <v>30</v>
      </c>
      <c r="B111" s="200">
        <v>2</v>
      </c>
      <c r="C111" s="200">
        <v>8</v>
      </c>
      <c r="D111" s="200">
        <v>66</v>
      </c>
      <c r="E111" s="200">
        <v>47</v>
      </c>
      <c r="F111" s="200">
        <v>19</v>
      </c>
      <c r="G111" s="454">
        <f t="shared" si="12"/>
        <v>8.25</v>
      </c>
      <c r="H111" s="4"/>
      <c r="I111" s="4"/>
      <c r="J111" s="4"/>
      <c r="K111" s="4"/>
      <c r="L111" s="4"/>
      <c r="M111" s="4"/>
      <c r="N111" s="4"/>
      <c r="O111" s="4"/>
      <c r="P111" s="1"/>
      <c r="Q111" s="1"/>
    </row>
    <row r="112" spans="1:17" s="1" customFormat="1" ht="12" customHeight="1" x14ac:dyDescent="0.2">
      <c r="A112" s="262" t="s">
        <v>4006</v>
      </c>
      <c r="B112" s="258">
        <v>2</v>
      </c>
      <c r="C112" s="258">
        <v>8</v>
      </c>
      <c r="D112" s="258">
        <v>60</v>
      </c>
      <c r="E112" s="258">
        <v>43</v>
      </c>
      <c r="F112" s="258">
        <v>17</v>
      </c>
      <c r="G112" s="454">
        <f>D112/C112</f>
        <v>7.5</v>
      </c>
      <c r="H112" s="4"/>
      <c r="I112" s="4"/>
      <c r="J112" s="4"/>
      <c r="K112" s="4"/>
      <c r="L112" s="4"/>
      <c r="M112" s="4"/>
      <c r="N112" s="4"/>
      <c r="O112" s="4"/>
    </row>
    <row r="113" spans="1:17" s="1" customFormat="1" ht="12" customHeight="1" x14ac:dyDescent="0.2">
      <c r="A113" s="262">
        <v>2</v>
      </c>
      <c r="B113" s="258">
        <v>2</v>
      </c>
      <c r="C113" s="258">
        <v>7</v>
      </c>
      <c r="D113" s="258">
        <v>64</v>
      </c>
      <c r="E113" s="258">
        <v>43</v>
      </c>
      <c r="F113" s="258">
        <v>21</v>
      </c>
      <c r="G113" s="454">
        <f>D113/C113</f>
        <v>9.1428571428571423</v>
      </c>
      <c r="H113" s="4"/>
      <c r="I113" s="4"/>
      <c r="J113" s="4"/>
      <c r="K113" s="4"/>
      <c r="L113" s="4"/>
      <c r="M113" s="4"/>
      <c r="N113" s="4"/>
      <c r="O113" s="4"/>
    </row>
    <row r="114" spans="1:17" s="1" customFormat="1" ht="12" customHeight="1" x14ac:dyDescent="0.2">
      <c r="A114" s="262">
        <v>3</v>
      </c>
      <c r="B114" s="258">
        <v>2</v>
      </c>
      <c r="C114" s="258">
        <v>7</v>
      </c>
      <c r="D114" s="258">
        <v>51</v>
      </c>
      <c r="E114" s="258">
        <v>30</v>
      </c>
      <c r="F114" s="258">
        <v>21</v>
      </c>
      <c r="G114" s="454">
        <f>D114/C114</f>
        <v>7.2857142857142856</v>
      </c>
      <c r="H114" s="4"/>
      <c r="I114" s="4"/>
      <c r="J114" s="4"/>
      <c r="K114" s="4"/>
      <c r="L114" s="4"/>
      <c r="M114" s="4"/>
      <c r="N114" s="4"/>
      <c r="O114" s="4"/>
    </row>
    <row r="115" spans="1:17" s="1" customFormat="1" ht="12" customHeight="1" x14ac:dyDescent="0.2">
      <c r="A115" s="184">
        <v>4</v>
      </c>
      <c r="B115" s="200">
        <v>2</v>
      </c>
      <c r="C115" s="200">
        <v>8</v>
      </c>
      <c r="D115" s="200">
        <v>62</v>
      </c>
      <c r="E115" s="200">
        <v>38</v>
      </c>
      <c r="F115" s="200">
        <v>24</v>
      </c>
      <c r="G115" s="434">
        <f>D115/C115</f>
        <v>7.75</v>
      </c>
      <c r="H115" s="4"/>
      <c r="I115" s="4"/>
      <c r="J115" s="4"/>
      <c r="K115" s="4"/>
      <c r="L115" s="4"/>
      <c r="M115" s="4"/>
      <c r="N115" s="4"/>
      <c r="O115" s="4"/>
    </row>
    <row r="116" spans="1:17" s="1" customFormat="1" ht="12" customHeight="1" x14ac:dyDescent="0.2">
      <c r="A116" s="184">
        <v>5</v>
      </c>
      <c r="B116" s="200">
        <v>2</v>
      </c>
      <c r="C116" s="200">
        <v>8</v>
      </c>
      <c r="D116" s="200">
        <v>76</v>
      </c>
      <c r="E116" s="200">
        <v>50</v>
      </c>
      <c r="F116" s="200">
        <v>26</v>
      </c>
      <c r="G116" s="434">
        <f>D116/C116</f>
        <v>9.5</v>
      </c>
      <c r="H116" s="4"/>
      <c r="I116" s="4"/>
      <c r="J116" s="4"/>
      <c r="K116" s="4"/>
      <c r="L116" s="4"/>
      <c r="M116" s="4"/>
      <c r="N116" s="4"/>
      <c r="O116" s="4"/>
    </row>
    <row r="117" spans="1:17" s="1" customFormat="1" ht="12" customHeight="1" x14ac:dyDescent="0.2">
      <c r="A117" s="184">
        <v>6</v>
      </c>
      <c r="B117" s="200">
        <v>2</v>
      </c>
      <c r="C117" s="200">
        <v>10</v>
      </c>
      <c r="D117" s="200">
        <v>86</v>
      </c>
      <c r="E117" s="200">
        <v>61</v>
      </c>
      <c r="F117" s="200">
        <v>25</v>
      </c>
      <c r="G117" s="433">
        <f t="shared" ref="G117" si="13">D117/C117</f>
        <v>8.6</v>
      </c>
      <c r="H117" s="4"/>
      <c r="I117" s="4"/>
      <c r="J117" s="4"/>
      <c r="K117" s="4"/>
      <c r="L117" s="4"/>
      <c r="M117" s="4"/>
      <c r="N117" s="4"/>
      <c r="O117" s="4"/>
    </row>
    <row r="118" spans="1:17" ht="12" customHeight="1" x14ac:dyDescent="0.2">
      <c r="A118" s="4" t="s">
        <v>755</v>
      </c>
      <c r="B118" s="4"/>
      <c r="C118" s="4"/>
      <c r="D118" s="4"/>
      <c r="E118" s="4"/>
      <c r="F118" s="4"/>
      <c r="G118" s="4"/>
      <c r="H118" s="1"/>
      <c r="I118" s="4"/>
      <c r="J118" s="4"/>
      <c r="K118" s="4"/>
      <c r="L118" s="1"/>
      <c r="M118" s="4"/>
      <c r="N118" s="4"/>
      <c r="O118" s="4"/>
      <c r="P118" s="1"/>
      <c r="Q118" s="1"/>
    </row>
    <row r="119" spans="1:17" ht="12" customHeight="1" x14ac:dyDescent="0.2">
      <c r="A119" s="4"/>
      <c r="B119" s="4"/>
      <c r="C119" s="4"/>
      <c r="D119" s="4"/>
      <c r="E119" s="4"/>
      <c r="F119" s="2"/>
      <c r="G119" s="2" t="s">
        <v>4428</v>
      </c>
      <c r="H119" s="1"/>
      <c r="I119" s="4"/>
      <c r="J119" s="4"/>
      <c r="K119" s="4"/>
      <c r="L119" s="2"/>
      <c r="M119" s="4"/>
      <c r="N119" s="4"/>
      <c r="O119" s="4"/>
      <c r="P119" s="1"/>
      <c r="Q119" s="1"/>
    </row>
    <row r="120" spans="1:17" ht="15" customHeight="1" x14ac:dyDescent="0.2">
      <c r="A120" s="6" t="s">
        <v>2669</v>
      </c>
      <c r="B120" s="4"/>
      <c r="C120" s="4"/>
      <c r="D120" s="4"/>
      <c r="E120" s="4"/>
      <c r="F120" s="4"/>
      <c r="G120" s="4"/>
      <c r="H120" s="4"/>
      <c r="I120" s="4"/>
      <c r="J120" s="1"/>
      <c r="K120" s="4"/>
      <c r="L120" s="4"/>
      <c r="M120" s="4"/>
      <c r="N120" s="4"/>
      <c r="O120" s="2" t="s">
        <v>91</v>
      </c>
      <c r="P120" s="1"/>
      <c r="Q120" s="1"/>
    </row>
    <row r="121" spans="1:17" ht="15" customHeight="1" x14ac:dyDescent="0.2">
      <c r="A121" s="626" t="s">
        <v>1166</v>
      </c>
      <c r="B121" s="673"/>
      <c r="C121" s="627"/>
      <c r="D121" s="626" t="s">
        <v>4232</v>
      </c>
      <c r="E121" s="673"/>
      <c r="F121" s="673"/>
      <c r="G121" s="627"/>
      <c r="H121" s="626" t="s">
        <v>4233</v>
      </c>
      <c r="I121" s="673"/>
      <c r="J121" s="673"/>
      <c r="K121" s="627"/>
      <c r="L121" s="626" t="s">
        <v>4234</v>
      </c>
      <c r="M121" s="673"/>
      <c r="N121" s="673"/>
      <c r="O121" s="627"/>
      <c r="P121" s="21"/>
    </row>
    <row r="122" spans="1:17" ht="12" customHeight="1" x14ac:dyDescent="0.2">
      <c r="A122" s="626"/>
      <c r="B122" s="673"/>
      <c r="C122" s="627"/>
      <c r="D122" s="640" t="s">
        <v>662</v>
      </c>
      <c r="E122" s="640" t="s">
        <v>820</v>
      </c>
      <c r="F122" s="640" t="s">
        <v>821</v>
      </c>
      <c r="G122" s="394" t="s">
        <v>2206</v>
      </c>
      <c r="H122" s="640" t="s">
        <v>662</v>
      </c>
      <c r="I122" s="640" t="s">
        <v>820</v>
      </c>
      <c r="J122" s="640" t="s">
        <v>821</v>
      </c>
      <c r="K122" s="394" t="s">
        <v>2206</v>
      </c>
      <c r="L122" s="640" t="s">
        <v>662</v>
      </c>
      <c r="M122" s="640" t="s">
        <v>820</v>
      </c>
      <c r="N122" s="640" t="s">
        <v>821</v>
      </c>
      <c r="O122" s="394" t="s">
        <v>2206</v>
      </c>
      <c r="P122" s="21"/>
    </row>
    <row r="123" spans="1:17" ht="12" x14ac:dyDescent="0.2">
      <c r="A123" s="626"/>
      <c r="B123" s="673"/>
      <c r="C123" s="627"/>
      <c r="D123" s="640"/>
      <c r="E123" s="640"/>
      <c r="F123" s="640"/>
      <c r="G123" s="191" t="s">
        <v>663</v>
      </c>
      <c r="H123" s="640"/>
      <c r="I123" s="640"/>
      <c r="J123" s="640"/>
      <c r="K123" s="191" t="s">
        <v>663</v>
      </c>
      <c r="L123" s="640"/>
      <c r="M123" s="640"/>
      <c r="N123" s="640"/>
      <c r="O123" s="191" t="s">
        <v>663</v>
      </c>
      <c r="P123" s="21"/>
    </row>
    <row r="124" spans="1:17" ht="14.15" customHeight="1" x14ac:dyDescent="0.2">
      <c r="A124" s="626" t="s">
        <v>1746</v>
      </c>
      <c r="B124" s="673"/>
      <c r="C124" s="627"/>
      <c r="D124" s="200">
        <v>900</v>
      </c>
      <c r="E124" s="200">
        <v>463</v>
      </c>
      <c r="F124" s="200">
        <v>437</v>
      </c>
      <c r="G124" s="115">
        <v>100</v>
      </c>
      <c r="H124" s="200">
        <v>841</v>
      </c>
      <c r="I124" s="200">
        <v>469</v>
      </c>
      <c r="J124" s="200">
        <v>372</v>
      </c>
      <c r="K124" s="115">
        <v>100</v>
      </c>
      <c r="L124" s="200">
        <v>797</v>
      </c>
      <c r="M124" s="200">
        <v>427</v>
      </c>
      <c r="N124" s="200">
        <v>370</v>
      </c>
      <c r="O124" s="115">
        <v>100</v>
      </c>
      <c r="P124" s="21"/>
    </row>
    <row r="125" spans="1:17" ht="14.15" customHeight="1" x14ac:dyDescent="0.2">
      <c r="A125" s="626" t="s">
        <v>1444</v>
      </c>
      <c r="B125" s="673"/>
      <c r="C125" s="627"/>
      <c r="D125" s="200">
        <v>897</v>
      </c>
      <c r="E125" s="200">
        <v>461</v>
      </c>
      <c r="F125" s="200">
        <v>436</v>
      </c>
      <c r="G125" s="200">
        <v>99.7</v>
      </c>
      <c r="H125" s="200">
        <v>834</v>
      </c>
      <c r="I125" s="200">
        <v>465</v>
      </c>
      <c r="J125" s="200">
        <v>369</v>
      </c>
      <c r="K125" s="200">
        <v>99.2</v>
      </c>
      <c r="L125" s="200">
        <v>791</v>
      </c>
      <c r="M125" s="200">
        <v>425</v>
      </c>
      <c r="N125" s="200">
        <v>366</v>
      </c>
      <c r="O125" s="200">
        <v>99.3</v>
      </c>
      <c r="P125" s="21"/>
    </row>
    <row r="126" spans="1:17" ht="14.15" customHeight="1" x14ac:dyDescent="0.2">
      <c r="A126" s="881" t="s">
        <v>664</v>
      </c>
      <c r="B126" s="882"/>
      <c r="C126" s="883"/>
      <c r="D126" s="200">
        <v>0</v>
      </c>
      <c r="E126" s="200">
        <v>0</v>
      </c>
      <c r="F126" s="200">
        <v>0</v>
      </c>
      <c r="G126" s="44">
        <v>0</v>
      </c>
      <c r="H126" s="200">
        <v>0</v>
      </c>
      <c r="I126" s="200">
        <v>0</v>
      </c>
      <c r="J126" s="200">
        <v>0</v>
      </c>
      <c r="K126" s="44">
        <v>0</v>
      </c>
      <c r="L126" s="200">
        <v>0</v>
      </c>
      <c r="M126" s="200">
        <v>0</v>
      </c>
      <c r="N126" s="200">
        <v>0</v>
      </c>
      <c r="O126" s="44">
        <v>0</v>
      </c>
      <c r="P126" s="21"/>
    </row>
    <row r="127" spans="1:17" ht="14.15" customHeight="1" x14ac:dyDescent="0.2">
      <c r="A127" s="626" t="s">
        <v>165</v>
      </c>
      <c r="B127" s="673"/>
      <c r="C127" s="627"/>
      <c r="D127" s="200">
        <v>2</v>
      </c>
      <c r="E127" s="200">
        <v>2</v>
      </c>
      <c r="F127" s="200">
        <v>0</v>
      </c>
      <c r="G127" s="200">
        <v>0.2</v>
      </c>
      <c r="H127" s="200">
        <v>4</v>
      </c>
      <c r="I127" s="200">
        <v>3</v>
      </c>
      <c r="J127" s="200">
        <v>1</v>
      </c>
      <c r="K127" s="200">
        <v>0.5</v>
      </c>
      <c r="L127" s="200">
        <v>1</v>
      </c>
      <c r="M127" s="200">
        <v>1</v>
      </c>
      <c r="N127" s="200">
        <v>0</v>
      </c>
      <c r="O127" s="200">
        <v>0.1</v>
      </c>
      <c r="P127" s="21"/>
    </row>
    <row r="128" spans="1:17" ht="14.15" customHeight="1" x14ac:dyDescent="0.2">
      <c r="A128" s="626" t="s">
        <v>166</v>
      </c>
      <c r="B128" s="673"/>
      <c r="C128" s="627"/>
      <c r="D128" s="200">
        <v>1</v>
      </c>
      <c r="E128" s="200">
        <v>0</v>
      </c>
      <c r="F128" s="200">
        <v>1</v>
      </c>
      <c r="G128" s="200">
        <v>0.1</v>
      </c>
      <c r="H128" s="200">
        <v>3</v>
      </c>
      <c r="I128" s="200">
        <v>1</v>
      </c>
      <c r="J128" s="200">
        <v>2</v>
      </c>
      <c r="K128" s="200">
        <v>0.3</v>
      </c>
      <c r="L128" s="200">
        <v>5</v>
      </c>
      <c r="M128" s="200">
        <v>1</v>
      </c>
      <c r="N128" s="200">
        <v>4</v>
      </c>
      <c r="O128" s="200">
        <v>0.6</v>
      </c>
      <c r="P128" s="21"/>
    </row>
    <row r="129" spans="1:18" ht="14.15" customHeight="1" x14ac:dyDescent="0.2">
      <c r="A129" s="626" t="s">
        <v>67</v>
      </c>
      <c r="B129" s="673"/>
      <c r="C129" s="627"/>
      <c r="D129" s="200">
        <v>0</v>
      </c>
      <c r="E129" s="200">
        <v>0</v>
      </c>
      <c r="F129" s="200">
        <v>0</v>
      </c>
      <c r="G129" s="200">
        <v>0</v>
      </c>
      <c r="H129" s="200">
        <v>0</v>
      </c>
      <c r="I129" s="200">
        <v>0</v>
      </c>
      <c r="J129" s="200">
        <v>0</v>
      </c>
      <c r="K129" s="200">
        <v>0</v>
      </c>
      <c r="L129" s="200">
        <v>0</v>
      </c>
      <c r="M129" s="200">
        <v>0</v>
      </c>
      <c r="N129" s="200">
        <v>0</v>
      </c>
      <c r="O129" s="200">
        <v>0</v>
      </c>
      <c r="P129" s="21"/>
    </row>
    <row r="130" spans="1:18" ht="12" customHeight="1" x14ac:dyDescent="0.2">
      <c r="A130" s="265"/>
      <c r="B130" s="265"/>
      <c r="C130" s="265"/>
      <c r="D130" s="8"/>
      <c r="E130" s="8"/>
      <c r="F130" s="8"/>
      <c r="G130" s="8"/>
      <c r="H130" s="8"/>
      <c r="I130" s="8"/>
      <c r="J130" s="8"/>
      <c r="K130" s="8"/>
      <c r="L130" s="8"/>
      <c r="M130" s="8"/>
      <c r="N130" s="8"/>
      <c r="O130" s="8"/>
      <c r="P130" s="1"/>
      <c r="Q130" s="8"/>
      <c r="R130" s="26"/>
    </row>
    <row r="131" spans="1:18" ht="15" customHeight="1" x14ac:dyDescent="0.2">
      <c r="A131" s="626" t="s">
        <v>756</v>
      </c>
      <c r="B131" s="673"/>
      <c r="C131" s="627"/>
      <c r="D131" s="816" t="s">
        <v>4235</v>
      </c>
      <c r="E131" s="880"/>
      <c r="F131" s="880"/>
      <c r="G131" s="817"/>
      <c r="H131" s="816" t="s">
        <v>4072</v>
      </c>
      <c r="I131" s="880"/>
      <c r="J131" s="880"/>
      <c r="K131" s="817"/>
      <c r="L131" s="639" t="s">
        <v>4262</v>
      </c>
      <c r="M131" s="639"/>
      <c r="N131" s="639"/>
      <c r="O131" s="639"/>
      <c r="P131" s="1"/>
      <c r="Q131" s="1"/>
    </row>
    <row r="132" spans="1:18" ht="12" customHeight="1" x14ac:dyDescent="0.2">
      <c r="A132" s="626"/>
      <c r="B132" s="673"/>
      <c r="C132" s="627"/>
      <c r="D132" s="639" t="s">
        <v>662</v>
      </c>
      <c r="E132" s="639" t="s">
        <v>820</v>
      </c>
      <c r="F132" s="639" t="s">
        <v>821</v>
      </c>
      <c r="G132" s="456" t="s">
        <v>2206</v>
      </c>
      <c r="H132" s="664" t="s">
        <v>662</v>
      </c>
      <c r="I132" s="664" t="s">
        <v>820</v>
      </c>
      <c r="J132" s="664" t="s">
        <v>821</v>
      </c>
      <c r="K132" s="456" t="s">
        <v>2206</v>
      </c>
      <c r="L132" s="664" t="s">
        <v>662</v>
      </c>
      <c r="M132" s="664" t="s">
        <v>820</v>
      </c>
      <c r="N132" s="664" t="s">
        <v>821</v>
      </c>
      <c r="O132" s="456" t="s">
        <v>2206</v>
      </c>
      <c r="P132" s="1"/>
      <c r="Q132" s="1"/>
    </row>
    <row r="133" spans="1:18" ht="12" x14ac:dyDescent="0.2">
      <c r="A133" s="626"/>
      <c r="B133" s="673"/>
      <c r="C133" s="627"/>
      <c r="D133" s="639"/>
      <c r="E133" s="639"/>
      <c r="F133" s="639"/>
      <c r="G133" s="452" t="s">
        <v>663</v>
      </c>
      <c r="H133" s="669"/>
      <c r="I133" s="669"/>
      <c r="J133" s="669"/>
      <c r="K133" s="452" t="s">
        <v>663</v>
      </c>
      <c r="L133" s="669"/>
      <c r="M133" s="669"/>
      <c r="N133" s="669"/>
      <c r="O133" s="452" t="s">
        <v>663</v>
      </c>
      <c r="P133" s="1"/>
      <c r="Q133" s="1"/>
    </row>
    <row r="134" spans="1:18" ht="14.15" customHeight="1" x14ac:dyDescent="0.2">
      <c r="A134" s="626" t="s">
        <v>1746</v>
      </c>
      <c r="B134" s="673"/>
      <c r="C134" s="627"/>
      <c r="D134" s="258">
        <v>757</v>
      </c>
      <c r="E134" s="258">
        <v>377</v>
      </c>
      <c r="F134" s="258">
        <v>380</v>
      </c>
      <c r="G134" s="457">
        <v>100</v>
      </c>
      <c r="H134" s="258">
        <v>756</v>
      </c>
      <c r="I134" s="258">
        <v>396</v>
      </c>
      <c r="J134" s="258">
        <v>360</v>
      </c>
      <c r="K134" s="457">
        <v>100</v>
      </c>
      <c r="L134" s="258">
        <v>719</v>
      </c>
      <c r="M134" s="258">
        <v>388</v>
      </c>
      <c r="N134" s="258">
        <v>331</v>
      </c>
      <c r="O134" s="457">
        <v>100</v>
      </c>
      <c r="P134" s="1"/>
      <c r="Q134" s="1"/>
    </row>
    <row r="135" spans="1:18" ht="14.15" customHeight="1" x14ac:dyDescent="0.2">
      <c r="A135" s="626" t="s">
        <v>1444</v>
      </c>
      <c r="B135" s="673"/>
      <c r="C135" s="627"/>
      <c r="D135" s="258">
        <v>756</v>
      </c>
      <c r="E135" s="258">
        <v>376</v>
      </c>
      <c r="F135" s="258">
        <v>380</v>
      </c>
      <c r="G135" s="258">
        <v>99.9</v>
      </c>
      <c r="H135" s="258">
        <v>753</v>
      </c>
      <c r="I135" s="258">
        <v>393</v>
      </c>
      <c r="J135" s="258">
        <v>360</v>
      </c>
      <c r="K135" s="258">
        <v>99.6</v>
      </c>
      <c r="L135" s="258">
        <v>714</v>
      </c>
      <c r="M135" s="258">
        <v>383</v>
      </c>
      <c r="N135" s="258">
        <v>331</v>
      </c>
      <c r="O135" s="258">
        <v>99.3</v>
      </c>
      <c r="P135" s="1"/>
      <c r="Q135" s="1"/>
    </row>
    <row r="136" spans="1:18" ht="14.15" customHeight="1" x14ac:dyDescent="0.2">
      <c r="A136" s="702" t="s">
        <v>664</v>
      </c>
      <c r="B136" s="710"/>
      <c r="C136" s="703"/>
      <c r="D136" s="258">
        <v>0</v>
      </c>
      <c r="E136" s="258">
        <v>0</v>
      </c>
      <c r="F136" s="258">
        <v>0</v>
      </c>
      <c r="G136" s="458">
        <v>0</v>
      </c>
      <c r="H136" s="258">
        <f t="shared" ref="H136:H139" si="14">I136+J136</f>
        <v>0</v>
      </c>
      <c r="I136" s="258">
        <v>0</v>
      </c>
      <c r="J136" s="258">
        <v>0</v>
      </c>
      <c r="K136" s="458">
        <v>0</v>
      </c>
      <c r="L136" s="258">
        <v>0</v>
      </c>
      <c r="M136" s="258">
        <v>0</v>
      </c>
      <c r="N136" s="258">
        <v>0</v>
      </c>
      <c r="O136" s="232">
        <v>0</v>
      </c>
      <c r="P136" s="1"/>
      <c r="Q136" s="1"/>
    </row>
    <row r="137" spans="1:18" ht="14.15" customHeight="1" x14ac:dyDescent="0.2">
      <c r="A137" s="626" t="s">
        <v>165</v>
      </c>
      <c r="B137" s="673"/>
      <c r="C137" s="627"/>
      <c r="D137" s="258">
        <v>0</v>
      </c>
      <c r="E137" s="258">
        <v>0</v>
      </c>
      <c r="F137" s="258">
        <v>0</v>
      </c>
      <c r="G137" s="458">
        <v>0</v>
      </c>
      <c r="H137" s="258">
        <f t="shared" si="14"/>
        <v>0</v>
      </c>
      <c r="I137" s="258">
        <v>0</v>
      </c>
      <c r="J137" s="258">
        <v>0</v>
      </c>
      <c r="K137" s="458">
        <v>0</v>
      </c>
      <c r="L137" s="258">
        <v>4</v>
      </c>
      <c r="M137" s="258">
        <v>4</v>
      </c>
      <c r="N137" s="258">
        <v>0</v>
      </c>
      <c r="O137" s="258">
        <v>0.6</v>
      </c>
      <c r="P137" s="1"/>
      <c r="Q137" s="1"/>
    </row>
    <row r="138" spans="1:18" ht="14.15" customHeight="1" x14ac:dyDescent="0.2">
      <c r="A138" s="626" t="s">
        <v>166</v>
      </c>
      <c r="B138" s="673"/>
      <c r="C138" s="627"/>
      <c r="D138" s="258">
        <v>1</v>
      </c>
      <c r="E138" s="258">
        <v>1</v>
      </c>
      <c r="F138" s="258">
        <v>0</v>
      </c>
      <c r="G138" s="458">
        <v>0.1</v>
      </c>
      <c r="H138" s="258">
        <f t="shared" si="14"/>
        <v>3</v>
      </c>
      <c r="I138" s="258">
        <v>3</v>
      </c>
      <c r="J138" s="258">
        <v>0</v>
      </c>
      <c r="K138" s="458">
        <v>0.4</v>
      </c>
      <c r="L138" s="258">
        <v>1</v>
      </c>
      <c r="M138" s="258">
        <v>1</v>
      </c>
      <c r="N138" s="258">
        <v>0</v>
      </c>
      <c r="O138" s="258">
        <v>0.1</v>
      </c>
      <c r="P138" s="1"/>
      <c r="Q138" s="1"/>
    </row>
    <row r="139" spans="1:18" ht="14.15" customHeight="1" x14ac:dyDescent="0.2">
      <c r="A139" s="626" t="s">
        <v>67</v>
      </c>
      <c r="B139" s="673"/>
      <c r="C139" s="627"/>
      <c r="D139" s="258">
        <v>0</v>
      </c>
      <c r="E139" s="258">
        <v>0</v>
      </c>
      <c r="F139" s="258">
        <v>0</v>
      </c>
      <c r="G139" s="458">
        <v>0</v>
      </c>
      <c r="H139" s="258">
        <f t="shared" si="14"/>
        <v>0</v>
      </c>
      <c r="I139" s="258">
        <v>0</v>
      </c>
      <c r="J139" s="258">
        <v>0</v>
      </c>
      <c r="K139" s="458">
        <v>0</v>
      </c>
      <c r="L139" s="258">
        <v>0</v>
      </c>
      <c r="M139" s="258">
        <v>0</v>
      </c>
      <c r="N139" s="258">
        <v>0</v>
      </c>
      <c r="O139" s="232">
        <v>0</v>
      </c>
      <c r="P139" s="1"/>
      <c r="Q139" s="1"/>
    </row>
    <row r="140" spans="1:18" ht="12" customHeight="1" x14ac:dyDescent="0.2">
      <c r="A140" s="265"/>
      <c r="B140" s="265"/>
      <c r="C140" s="265"/>
      <c r="D140" s="8"/>
      <c r="E140" s="8"/>
      <c r="F140" s="8"/>
      <c r="G140" s="8"/>
      <c r="H140" s="8"/>
      <c r="I140" s="8"/>
      <c r="J140" s="8"/>
      <c r="K140" s="8"/>
      <c r="L140" s="8"/>
      <c r="M140" s="8"/>
      <c r="N140" s="8"/>
      <c r="O140" s="8"/>
      <c r="P140" s="1"/>
      <c r="Q140" s="1"/>
    </row>
    <row r="141" spans="1:18" ht="12" customHeight="1" x14ac:dyDescent="0.2">
      <c r="A141" s="626" t="s">
        <v>756</v>
      </c>
      <c r="B141" s="673"/>
      <c r="C141" s="627"/>
      <c r="D141" s="626" t="s">
        <v>4338</v>
      </c>
      <c r="E141" s="673"/>
      <c r="F141" s="673"/>
      <c r="G141" s="627"/>
      <c r="H141" s="640" t="s">
        <v>4430</v>
      </c>
      <c r="I141" s="640"/>
      <c r="J141" s="640"/>
      <c r="K141" s="640"/>
      <c r="L141" s="640" t="s">
        <v>4793</v>
      </c>
      <c r="M141" s="640"/>
      <c r="N141" s="640"/>
      <c r="O141" s="640"/>
      <c r="P141" s="1"/>
      <c r="Q141" s="1"/>
    </row>
    <row r="142" spans="1:18" ht="12" customHeight="1" x14ac:dyDescent="0.2">
      <c r="A142" s="626"/>
      <c r="B142" s="673"/>
      <c r="C142" s="627"/>
      <c r="D142" s="639" t="s">
        <v>662</v>
      </c>
      <c r="E142" s="639" t="s">
        <v>820</v>
      </c>
      <c r="F142" s="639" t="s">
        <v>821</v>
      </c>
      <c r="G142" s="456" t="s">
        <v>2206</v>
      </c>
      <c r="H142" s="640" t="s">
        <v>662</v>
      </c>
      <c r="I142" s="640" t="s">
        <v>820</v>
      </c>
      <c r="J142" s="640" t="s">
        <v>821</v>
      </c>
      <c r="K142" s="394" t="s">
        <v>2206</v>
      </c>
      <c r="L142" s="640" t="s">
        <v>662</v>
      </c>
      <c r="M142" s="640" t="s">
        <v>820</v>
      </c>
      <c r="N142" s="640" t="s">
        <v>821</v>
      </c>
      <c r="O142" s="394" t="s">
        <v>2206</v>
      </c>
      <c r="P142" s="1"/>
      <c r="Q142" s="1"/>
    </row>
    <row r="143" spans="1:18" ht="12" customHeight="1" x14ac:dyDescent="0.2">
      <c r="A143" s="626"/>
      <c r="B143" s="673"/>
      <c r="C143" s="627"/>
      <c r="D143" s="639"/>
      <c r="E143" s="639"/>
      <c r="F143" s="639"/>
      <c r="G143" s="452" t="s">
        <v>663</v>
      </c>
      <c r="H143" s="640"/>
      <c r="I143" s="640"/>
      <c r="J143" s="640"/>
      <c r="K143" s="191" t="s">
        <v>663</v>
      </c>
      <c r="L143" s="640"/>
      <c r="M143" s="640"/>
      <c r="N143" s="640"/>
      <c r="O143" s="191" t="s">
        <v>663</v>
      </c>
      <c r="P143" s="1"/>
      <c r="Q143" s="1"/>
    </row>
    <row r="144" spans="1:18" ht="14.15" customHeight="1" x14ac:dyDescent="0.2">
      <c r="A144" s="626" t="s">
        <v>1746</v>
      </c>
      <c r="B144" s="673"/>
      <c r="C144" s="627"/>
      <c r="D144" s="200">
        <v>768</v>
      </c>
      <c r="E144" s="200">
        <v>373</v>
      </c>
      <c r="F144" s="200">
        <v>395</v>
      </c>
      <c r="G144" s="115">
        <v>100</v>
      </c>
      <c r="H144" s="200">
        <v>728</v>
      </c>
      <c r="I144" s="200">
        <v>357</v>
      </c>
      <c r="J144" s="200">
        <v>371</v>
      </c>
      <c r="K144" s="200">
        <v>100</v>
      </c>
      <c r="L144" s="200">
        <v>753</v>
      </c>
      <c r="M144" s="200">
        <v>379</v>
      </c>
      <c r="N144" s="200">
        <v>374</v>
      </c>
      <c r="O144" s="200">
        <v>100</v>
      </c>
      <c r="P144" s="1"/>
      <c r="Q144" s="1"/>
    </row>
    <row r="145" spans="1:17" ht="14.15" customHeight="1" x14ac:dyDescent="0.2">
      <c r="A145" s="626" t="s">
        <v>1444</v>
      </c>
      <c r="B145" s="673"/>
      <c r="C145" s="627"/>
      <c r="D145" s="200">
        <v>764</v>
      </c>
      <c r="E145" s="200">
        <v>371</v>
      </c>
      <c r="F145" s="200">
        <v>393</v>
      </c>
      <c r="G145" s="115">
        <v>99.5</v>
      </c>
      <c r="H145" s="200">
        <v>727</v>
      </c>
      <c r="I145" s="200">
        <v>356</v>
      </c>
      <c r="J145" s="200">
        <v>371</v>
      </c>
      <c r="K145" s="200">
        <v>99.9</v>
      </c>
      <c r="L145" s="200">
        <v>750</v>
      </c>
      <c r="M145" s="200">
        <v>377</v>
      </c>
      <c r="N145" s="200">
        <v>373</v>
      </c>
      <c r="O145" s="200">
        <v>99.6</v>
      </c>
      <c r="P145" s="1"/>
      <c r="Q145" s="1"/>
    </row>
    <row r="146" spans="1:17" ht="14.15" customHeight="1" x14ac:dyDescent="0.2">
      <c r="A146" s="702" t="s">
        <v>664</v>
      </c>
      <c r="B146" s="710"/>
      <c r="C146" s="703"/>
      <c r="D146" s="200">
        <v>0</v>
      </c>
      <c r="E146" s="200">
        <v>0</v>
      </c>
      <c r="F146" s="200">
        <v>0</v>
      </c>
      <c r="G146" s="435">
        <v>0</v>
      </c>
      <c r="H146" s="200">
        <v>0</v>
      </c>
      <c r="I146" s="200">
        <v>0</v>
      </c>
      <c r="J146" s="200">
        <v>0</v>
      </c>
      <c r="K146" s="200">
        <v>0</v>
      </c>
      <c r="L146" s="200">
        <v>0</v>
      </c>
      <c r="M146" s="200">
        <v>0</v>
      </c>
      <c r="N146" s="200">
        <v>0</v>
      </c>
      <c r="O146" s="200">
        <v>0</v>
      </c>
      <c r="P146" s="1"/>
      <c r="Q146" s="1"/>
    </row>
    <row r="147" spans="1:17" ht="14.15" customHeight="1" x14ac:dyDescent="0.2">
      <c r="A147" s="626" t="s">
        <v>165</v>
      </c>
      <c r="B147" s="673"/>
      <c r="C147" s="627"/>
      <c r="D147" s="200">
        <v>0</v>
      </c>
      <c r="E147" s="200">
        <v>0</v>
      </c>
      <c r="F147" s="200">
        <v>0</v>
      </c>
      <c r="G147" s="435">
        <v>0</v>
      </c>
      <c r="H147" s="200">
        <v>0</v>
      </c>
      <c r="I147" s="200">
        <v>0</v>
      </c>
      <c r="J147" s="200">
        <v>0</v>
      </c>
      <c r="K147" s="200">
        <v>0</v>
      </c>
      <c r="L147" s="200">
        <v>0</v>
      </c>
      <c r="M147" s="200">
        <v>0</v>
      </c>
      <c r="N147" s="200">
        <v>0</v>
      </c>
      <c r="O147" s="200">
        <v>0</v>
      </c>
      <c r="P147" s="1"/>
      <c r="Q147" s="1"/>
    </row>
    <row r="148" spans="1:17" ht="14.15" customHeight="1" x14ac:dyDescent="0.2">
      <c r="A148" s="626" t="s">
        <v>166</v>
      </c>
      <c r="B148" s="673"/>
      <c r="C148" s="627"/>
      <c r="D148" s="200">
        <v>4</v>
      </c>
      <c r="E148" s="200">
        <v>2</v>
      </c>
      <c r="F148" s="200">
        <v>2</v>
      </c>
      <c r="G148" s="115">
        <v>0.5</v>
      </c>
      <c r="H148" s="200">
        <v>1</v>
      </c>
      <c r="I148" s="200">
        <v>1</v>
      </c>
      <c r="J148" s="200">
        <v>0</v>
      </c>
      <c r="K148" s="200">
        <v>0.1</v>
      </c>
      <c r="L148" s="200">
        <v>3</v>
      </c>
      <c r="M148" s="200">
        <v>2</v>
      </c>
      <c r="N148" s="200">
        <v>1</v>
      </c>
      <c r="O148" s="200">
        <v>0.4</v>
      </c>
      <c r="P148" s="1"/>
      <c r="Q148" s="1"/>
    </row>
    <row r="149" spans="1:17" ht="14.15" customHeight="1" x14ac:dyDescent="0.2">
      <c r="A149" s="626" t="s">
        <v>67</v>
      </c>
      <c r="B149" s="673"/>
      <c r="C149" s="627"/>
      <c r="D149" s="200">
        <v>0</v>
      </c>
      <c r="E149" s="200">
        <v>0</v>
      </c>
      <c r="F149" s="200">
        <v>0</v>
      </c>
      <c r="G149" s="435">
        <v>0</v>
      </c>
      <c r="H149" s="200">
        <v>0</v>
      </c>
      <c r="I149" s="200">
        <v>0</v>
      </c>
      <c r="J149" s="200">
        <v>0</v>
      </c>
      <c r="K149" s="200">
        <v>0</v>
      </c>
      <c r="L149" s="200">
        <v>0</v>
      </c>
      <c r="M149" s="200">
        <v>0</v>
      </c>
      <c r="N149" s="200">
        <v>0</v>
      </c>
      <c r="O149" s="200">
        <v>0</v>
      </c>
      <c r="P149" s="1"/>
      <c r="Q149" s="1"/>
    </row>
    <row r="150" spans="1:17" ht="12" customHeight="1" x14ac:dyDescent="0.2">
      <c r="A150" s="4" t="s">
        <v>2913</v>
      </c>
      <c r="B150" s="4"/>
      <c r="C150" s="4"/>
      <c r="D150" s="4"/>
      <c r="E150" s="4"/>
      <c r="F150" s="4"/>
      <c r="G150" s="4"/>
      <c r="H150" s="4"/>
      <c r="I150" s="4"/>
      <c r="J150" s="4"/>
      <c r="K150" s="1"/>
      <c r="L150" s="4"/>
      <c r="M150" s="4"/>
      <c r="N150" s="4"/>
      <c r="O150" s="1"/>
      <c r="P150" s="1"/>
      <c r="Q150" s="1"/>
    </row>
    <row r="151" spans="1:17" ht="12" customHeight="1" x14ac:dyDescent="0.2">
      <c r="A151" s="4" t="s">
        <v>2914</v>
      </c>
      <c r="B151" s="4"/>
      <c r="C151" s="4"/>
      <c r="D151" s="4"/>
      <c r="E151" s="4"/>
      <c r="F151" s="4"/>
      <c r="G151" s="4"/>
      <c r="H151" s="4"/>
      <c r="I151" s="4"/>
      <c r="J151" s="4"/>
      <c r="K151" s="4"/>
      <c r="L151" s="4"/>
      <c r="M151" s="4"/>
      <c r="N151" s="4"/>
      <c r="O151" s="4"/>
      <c r="P151" s="1"/>
      <c r="Q151" s="1"/>
    </row>
    <row r="152" spans="1:17" ht="12" customHeight="1" x14ac:dyDescent="0.2">
      <c r="A152" s="4" t="s">
        <v>2915</v>
      </c>
      <c r="B152" s="4"/>
      <c r="C152" s="4"/>
      <c r="D152" s="4"/>
      <c r="E152" s="4"/>
      <c r="F152" s="4"/>
      <c r="G152" s="4"/>
      <c r="H152" s="4"/>
      <c r="I152" s="4"/>
      <c r="J152" s="4"/>
      <c r="K152" s="4"/>
      <c r="L152" s="4"/>
      <c r="M152" s="4"/>
      <c r="N152" s="4"/>
      <c r="O152" s="4"/>
      <c r="P152" s="1"/>
      <c r="Q152" s="1"/>
    </row>
    <row r="153" spans="1:17" ht="12" customHeight="1" x14ac:dyDescent="0.2">
      <c r="A153" s="4" t="s">
        <v>2916</v>
      </c>
      <c r="B153" s="4"/>
      <c r="C153" s="4"/>
      <c r="D153" s="4"/>
      <c r="E153" s="4"/>
      <c r="F153" s="4"/>
      <c r="G153" s="4"/>
      <c r="H153" s="4"/>
      <c r="I153" s="4"/>
      <c r="J153" s="4"/>
      <c r="K153" s="4"/>
      <c r="L153" s="4"/>
      <c r="M153" s="4"/>
      <c r="N153" s="4"/>
      <c r="O153" s="4"/>
      <c r="P153" s="1"/>
      <c r="Q153" s="1"/>
    </row>
    <row r="154" spans="1:17" ht="12" customHeight="1" x14ac:dyDescent="0.2">
      <c r="A154" s="4"/>
      <c r="B154" s="4"/>
      <c r="C154" s="4"/>
      <c r="D154" s="4"/>
      <c r="E154" s="4"/>
      <c r="F154" s="4"/>
      <c r="G154" s="4"/>
      <c r="H154" s="4"/>
      <c r="I154" s="4"/>
      <c r="J154" s="4"/>
      <c r="K154" s="4"/>
      <c r="L154" s="4"/>
      <c r="M154" s="4"/>
      <c r="N154" s="4"/>
      <c r="O154" s="2" t="s">
        <v>4428</v>
      </c>
      <c r="P154" s="1"/>
      <c r="Q154" s="1"/>
    </row>
    <row r="155" spans="1:17" ht="12" customHeight="1" x14ac:dyDescent="0.2">
      <c r="A155" s="4"/>
      <c r="B155" s="4"/>
      <c r="C155" s="4"/>
      <c r="D155" s="4"/>
      <c r="E155" s="4"/>
      <c r="F155" s="4"/>
      <c r="G155" s="4"/>
      <c r="H155" s="4"/>
      <c r="I155" s="4"/>
      <c r="J155" s="4"/>
      <c r="K155" s="4"/>
      <c r="L155" s="4"/>
      <c r="M155" s="4"/>
      <c r="N155" s="4"/>
      <c r="O155" s="4"/>
      <c r="P155" s="1"/>
      <c r="Q155" s="1"/>
    </row>
    <row r="156" spans="1:17" ht="14.15" customHeight="1" x14ac:dyDescent="0.2">
      <c r="A156" s="6" t="s">
        <v>2671</v>
      </c>
      <c r="B156" s="4"/>
      <c r="C156" s="4"/>
      <c r="D156" s="4"/>
      <c r="E156" s="4"/>
      <c r="F156" s="1"/>
      <c r="G156" s="4"/>
      <c r="H156" s="2" t="s">
        <v>91</v>
      </c>
      <c r="I156" s="4"/>
      <c r="J156" s="4"/>
      <c r="K156" s="4"/>
      <c r="L156" s="4"/>
      <c r="M156" s="4"/>
      <c r="N156" s="4"/>
      <c r="O156" s="1"/>
      <c r="P156" s="1"/>
      <c r="Q156" s="1"/>
    </row>
    <row r="157" spans="1:17" ht="12" customHeight="1" x14ac:dyDescent="0.2">
      <c r="A157" s="640" t="s">
        <v>665</v>
      </c>
      <c r="B157" s="640"/>
      <c r="C157" s="640"/>
      <c r="D157" s="640" t="s">
        <v>4338</v>
      </c>
      <c r="E157" s="640"/>
      <c r="F157" s="640"/>
      <c r="G157" s="640"/>
      <c r="H157" s="640" t="s">
        <v>4430</v>
      </c>
      <c r="I157" s="640"/>
      <c r="J157" s="640"/>
      <c r="K157" s="640"/>
      <c r="L157" s="640" t="s">
        <v>4793</v>
      </c>
      <c r="M157" s="640"/>
      <c r="N157" s="640"/>
      <c r="O157" s="640"/>
      <c r="P157" s="1"/>
      <c r="Q157" s="1"/>
    </row>
    <row r="158" spans="1:17" ht="12" customHeight="1" x14ac:dyDescent="0.2">
      <c r="A158" s="640"/>
      <c r="B158" s="640"/>
      <c r="C158" s="640"/>
      <c r="D158" s="639" t="s">
        <v>662</v>
      </c>
      <c r="E158" s="639" t="s">
        <v>820</v>
      </c>
      <c r="F158" s="639" t="s">
        <v>821</v>
      </c>
      <c r="G158" s="456" t="s">
        <v>2206</v>
      </c>
      <c r="H158" s="640" t="s">
        <v>662</v>
      </c>
      <c r="I158" s="640" t="s">
        <v>820</v>
      </c>
      <c r="J158" s="640" t="s">
        <v>821</v>
      </c>
      <c r="K158" s="394" t="s">
        <v>2206</v>
      </c>
      <c r="L158" s="640" t="s">
        <v>662</v>
      </c>
      <c r="M158" s="640" t="s">
        <v>820</v>
      </c>
      <c r="N158" s="640" t="s">
        <v>821</v>
      </c>
      <c r="O158" s="394" t="s">
        <v>2206</v>
      </c>
      <c r="P158" s="1"/>
      <c r="Q158" s="1"/>
    </row>
    <row r="159" spans="1:17" ht="12" customHeight="1" x14ac:dyDescent="0.2">
      <c r="A159" s="640"/>
      <c r="B159" s="640"/>
      <c r="C159" s="640"/>
      <c r="D159" s="639"/>
      <c r="E159" s="639"/>
      <c r="F159" s="639"/>
      <c r="G159" s="452" t="s">
        <v>663</v>
      </c>
      <c r="H159" s="640"/>
      <c r="I159" s="640"/>
      <c r="J159" s="640"/>
      <c r="K159" s="191" t="s">
        <v>663</v>
      </c>
      <c r="L159" s="640"/>
      <c r="M159" s="640"/>
      <c r="N159" s="640"/>
      <c r="O159" s="191" t="s">
        <v>663</v>
      </c>
      <c r="P159" s="1"/>
      <c r="Q159" s="1"/>
    </row>
    <row r="160" spans="1:17" ht="12" customHeight="1" x14ac:dyDescent="0.2">
      <c r="A160" s="675" t="s">
        <v>1746</v>
      </c>
      <c r="B160" s="675"/>
      <c r="C160" s="675"/>
      <c r="D160" s="200">
        <v>713</v>
      </c>
      <c r="E160" s="200">
        <v>336</v>
      </c>
      <c r="F160" s="200">
        <v>377</v>
      </c>
      <c r="G160" s="435">
        <v>100</v>
      </c>
      <c r="H160" s="200">
        <v>678</v>
      </c>
      <c r="I160" s="200">
        <v>328</v>
      </c>
      <c r="J160" s="200">
        <v>350</v>
      </c>
      <c r="K160" s="435">
        <v>100</v>
      </c>
      <c r="L160" s="200">
        <v>662</v>
      </c>
      <c r="M160" s="200">
        <v>310</v>
      </c>
      <c r="N160" s="200">
        <v>352</v>
      </c>
      <c r="O160" s="435">
        <v>100</v>
      </c>
      <c r="P160" s="1"/>
      <c r="Q160" s="1"/>
    </row>
    <row r="161" spans="1:17" ht="12" customHeight="1" x14ac:dyDescent="0.2">
      <c r="A161" s="675" t="s">
        <v>1444</v>
      </c>
      <c r="B161" s="675"/>
      <c r="C161" s="675"/>
      <c r="D161" s="200">
        <v>592</v>
      </c>
      <c r="E161" s="200">
        <v>266</v>
      </c>
      <c r="F161" s="200">
        <v>326</v>
      </c>
      <c r="G161" s="435">
        <v>83</v>
      </c>
      <c r="H161" s="200">
        <v>575</v>
      </c>
      <c r="I161" s="200">
        <v>269</v>
      </c>
      <c r="J161" s="200">
        <v>306</v>
      </c>
      <c r="K161" s="435">
        <v>85</v>
      </c>
      <c r="L161" s="200">
        <v>557</v>
      </c>
      <c r="M161" s="200">
        <v>238</v>
      </c>
      <c r="N161" s="200">
        <v>319</v>
      </c>
      <c r="O161" s="435">
        <v>84.1</v>
      </c>
      <c r="P161" s="1"/>
      <c r="Q161" s="1"/>
    </row>
    <row r="162" spans="1:17" ht="12" customHeight="1" x14ac:dyDescent="0.2">
      <c r="A162" s="842" t="s">
        <v>664</v>
      </c>
      <c r="B162" s="842"/>
      <c r="C162" s="842"/>
      <c r="D162" s="200">
        <v>2</v>
      </c>
      <c r="E162" s="200">
        <v>2</v>
      </c>
      <c r="F162" s="200">
        <v>0</v>
      </c>
      <c r="G162" s="435">
        <v>0.3</v>
      </c>
      <c r="H162" s="200">
        <v>2</v>
      </c>
      <c r="I162" s="200">
        <v>2</v>
      </c>
      <c r="J162" s="200">
        <v>0</v>
      </c>
      <c r="K162" s="435">
        <v>0.1</v>
      </c>
      <c r="L162" s="200">
        <v>0</v>
      </c>
      <c r="M162" s="200">
        <v>0</v>
      </c>
      <c r="N162" s="200">
        <v>0</v>
      </c>
      <c r="O162" s="435">
        <v>0</v>
      </c>
      <c r="P162" s="1"/>
      <c r="Q162" s="1"/>
    </row>
    <row r="163" spans="1:17" ht="12" customHeight="1" x14ac:dyDescent="0.2">
      <c r="A163" s="675" t="s">
        <v>165</v>
      </c>
      <c r="B163" s="675"/>
      <c r="C163" s="675"/>
      <c r="D163" s="200">
        <v>110</v>
      </c>
      <c r="E163" s="200">
        <v>64</v>
      </c>
      <c r="F163" s="200">
        <v>46</v>
      </c>
      <c r="G163" s="435">
        <v>15.4</v>
      </c>
      <c r="H163" s="200">
        <v>88</v>
      </c>
      <c r="I163" s="200">
        <v>49</v>
      </c>
      <c r="J163" s="200">
        <v>39</v>
      </c>
      <c r="K163" s="435">
        <v>13</v>
      </c>
      <c r="L163" s="200">
        <v>96</v>
      </c>
      <c r="M163" s="200">
        <v>63</v>
      </c>
      <c r="N163" s="200">
        <v>33</v>
      </c>
      <c r="O163" s="435">
        <v>14.5</v>
      </c>
      <c r="P163" s="1"/>
      <c r="Q163" s="1"/>
    </row>
    <row r="164" spans="1:17" ht="12" customHeight="1" x14ac:dyDescent="0.2">
      <c r="A164" s="675" t="s">
        <v>4406</v>
      </c>
      <c r="B164" s="675"/>
      <c r="C164" s="675"/>
      <c r="D164" s="200">
        <v>0</v>
      </c>
      <c r="E164" s="200">
        <v>0</v>
      </c>
      <c r="F164" s="200">
        <v>0</v>
      </c>
      <c r="G164" s="435">
        <v>0</v>
      </c>
      <c r="H164" s="200">
        <v>0</v>
      </c>
      <c r="I164" s="200">
        <v>0</v>
      </c>
      <c r="J164" s="200">
        <v>0</v>
      </c>
      <c r="K164" s="200">
        <v>0</v>
      </c>
      <c r="L164" s="200">
        <v>0</v>
      </c>
      <c r="M164" s="200">
        <v>0</v>
      </c>
      <c r="N164" s="200">
        <v>0</v>
      </c>
      <c r="O164" s="200">
        <v>0</v>
      </c>
      <c r="P164" s="1"/>
      <c r="Q164" s="1"/>
    </row>
    <row r="165" spans="1:17" ht="12" customHeight="1" x14ac:dyDescent="0.2">
      <c r="A165" s="675" t="s">
        <v>68</v>
      </c>
      <c r="B165" s="675"/>
      <c r="C165" s="675"/>
      <c r="D165" s="200">
        <v>9</v>
      </c>
      <c r="E165" s="200">
        <v>4</v>
      </c>
      <c r="F165" s="200">
        <v>5</v>
      </c>
      <c r="G165" s="435">
        <v>1.3</v>
      </c>
      <c r="H165" s="200">
        <v>13</v>
      </c>
      <c r="I165" s="200">
        <v>8</v>
      </c>
      <c r="J165" s="200">
        <v>5</v>
      </c>
      <c r="K165" s="435">
        <v>1.9</v>
      </c>
      <c r="L165" s="200">
        <v>9</v>
      </c>
      <c r="M165" s="200">
        <v>9</v>
      </c>
      <c r="N165" s="200">
        <v>0</v>
      </c>
      <c r="O165" s="435">
        <v>1.4</v>
      </c>
      <c r="P165" s="1"/>
      <c r="Q165" s="1"/>
    </row>
    <row r="166" spans="1:17" ht="12" customHeight="1" x14ac:dyDescent="0.2">
      <c r="A166" s="626" t="s">
        <v>67</v>
      </c>
      <c r="B166" s="673"/>
      <c r="C166" s="627"/>
      <c r="D166" s="200">
        <v>0</v>
      </c>
      <c r="E166" s="200">
        <v>0</v>
      </c>
      <c r="F166" s="200">
        <v>0</v>
      </c>
      <c r="G166" s="435">
        <v>0</v>
      </c>
      <c r="H166" s="200">
        <v>0</v>
      </c>
      <c r="I166" s="200">
        <v>0</v>
      </c>
      <c r="J166" s="200">
        <v>0</v>
      </c>
      <c r="K166" s="200">
        <v>0</v>
      </c>
      <c r="L166" s="200">
        <v>0</v>
      </c>
      <c r="M166" s="200">
        <v>0</v>
      </c>
      <c r="N166" s="200">
        <v>0</v>
      </c>
      <c r="O166" s="200">
        <v>0</v>
      </c>
      <c r="P166" s="1"/>
      <c r="Q166" s="1"/>
    </row>
    <row r="167" spans="1:17" x14ac:dyDescent="0.2">
      <c r="A167" s="4" t="s">
        <v>2917</v>
      </c>
      <c r="B167" s="4"/>
      <c r="C167" s="4"/>
      <c r="D167" s="4"/>
      <c r="E167" s="4"/>
      <c r="F167" s="4"/>
      <c r="G167" s="4"/>
      <c r="H167" s="4"/>
      <c r="I167" s="4"/>
      <c r="J167" s="1"/>
      <c r="K167" s="2"/>
      <c r="L167" s="4"/>
      <c r="M167" s="4" t="s">
        <v>757</v>
      </c>
      <c r="N167" s="4"/>
      <c r="O167" s="1"/>
      <c r="Q167" s="1"/>
    </row>
    <row r="168" spans="1:17" x14ac:dyDescent="0.2">
      <c r="A168" s="4" t="s">
        <v>2918</v>
      </c>
      <c r="B168" s="4"/>
      <c r="C168" s="4"/>
      <c r="D168" s="4"/>
      <c r="E168" s="4"/>
      <c r="F168" s="4"/>
      <c r="G168" s="4"/>
      <c r="H168" s="4"/>
      <c r="I168" s="4"/>
      <c r="J168" s="4"/>
      <c r="K168" s="4"/>
      <c r="L168" s="4"/>
      <c r="M168" s="4"/>
      <c r="N168" s="4"/>
      <c r="O168" s="4"/>
      <c r="Q168" s="1"/>
    </row>
    <row r="169" spans="1:17" x14ac:dyDescent="0.2">
      <c r="A169" s="4" t="s">
        <v>2919</v>
      </c>
      <c r="B169" s="4"/>
      <c r="C169" s="4"/>
      <c r="D169" s="4"/>
      <c r="E169" s="4"/>
      <c r="F169" s="4"/>
      <c r="G169" s="4"/>
      <c r="H169" s="4"/>
      <c r="I169" s="4"/>
      <c r="J169" s="4"/>
      <c r="K169" s="4"/>
      <c r="L169" s="4"/>
      <c r="M169" s="4"/>
      <c r="N169" s="4"/>
      <c r="O169" s="4"/>
      <c r="Q169" s="1"/>
    </row>
    <row r="170" spans="1:17" x14ac:dyDescent="0.2">
      <c r="A170" s="4" t="s">
        <v>2920</v>
      </c>
      <c r="B170" s="4"/>
      <c r="C170" s="4"/>
      <c r="D170" s="4"/>
      <c r="E170" s="4"/>
      <c r="F170" s="4"/>
      <c r="G170" s="4"/>
      <c r="H170" s="4"/>
      <c r="I170" s="4"/>
      <c r="J170" s="4"/>
      <c r="K170" s="4"/>
      <c r="L170" s="4"/>
      <c r="M170" s="4"/>
      <c r="N170" s="4"/>
      <c r="O170" s="4"/>
      <c r="Q170" s="1"/>
    </row>
    <row r="171" spans="1:17" x14ac:dyDescent="0.2">
      <c r="A171" s="4"/>
      <c r="B171" s="4"/>
      <c r="C171" s="4"/>
      <c r="D171" s="4"/>
      <c r="E171" s="4"/>
      <c r="F171" s="4"/>
      <c r="G171" s="4"/>
      <c r="H171" s="4"/>
      <c r="I171" s="4"/>
      <c r="J171" s="4"/>
      <c r="K171" s="4"/>
      <c r="L171" s="4"/>
      <c r="M171" s="4"/>
      <c r="N171" s="4"/>
      <c r="O171" s="2" t="s">
        <v>4428</v>
      </c>
      <c r="Q171" s="1"/>
    </row>
  </sheetData>
  <mergeCells count="117">
    <mergeCell ref="A166:C166"/>
    <mergeCell ref="A165:C165"/>
    <mergeCell ref="D157:G157"/>
    <mergeCell ref="D158:D159"/>
    <mergeCell ref="E158:E159"/>
    <mergeCell ref="F158:F159"/>
    <mergeCell ref="A160:C160"/>
    <mergeCell ref="A161:C161"/>
    <mergeCell ref="A157:C159"/>
    <mergeCell ref="A163:C163"/>
    <mergeCell ref="A164:C164"/>
    <mergeCell ref="A162:C162"/>
    <mergeCell ref="L121:O121"/>
    <mergeCell ref="L122:L123"/>
    <mergeCell ref="M122:M123"/>
    <mergeCell ref="N122:N123"/>
    <mergeCell ref="L132:L133"/>
    <mergeCell ref="L157:O157"/>
    <mergeCell ref="L158:L159"/>
    <mergeCell ref="M158:M159"/>
    <mergeCell ref="N158:N159"/>
    <mergeCell ref="L141:O141"/>
    <mergeCell ref="L131:O131"/>
    <mergeCell ref="N132:N133"/>
    <mergeCell ref="M132:M133"/>
    <mergeCell ref="L142:L143"/>
    <mergeCell ref="M142:M143"/>
    <mergeCell ref="N142:N143"/>
    <mergeCell ref="H158:H159"/>
    <mergeCell ref="E132:E133"/>
    <mergeCell ref="F132:F133"/>
    <mergeCell ref="H132:H133"/>
    <mergeCell ref="I132:I133"/>
    <mergeCell ref="A137:C137"/>
    <mergeCell ref="A131:C133"/>
    <mergeCell ref="F122:F123"/>
    <mergeCell ref="A149:C149"/>
    <mergeCell ref="A144:C144"/>
    <mergeCell ref="A145:C145"/>
    <mergeCell ref="A146:C146"/>
    <mergeCell ref="A147:C147"/>
    <mergeCell ref="A148:C148"/>
    <mergeCell ref="I158:I159"/>
    <mergeCell ref="H131:K131"/>
    <mergeCell ref="J132:J133"/>
    <mergeCell ref="H141:K141"/>
    <mergeCell ref="H142:H143"/>
    <mergeCell ref="I142:I143"/>
    <mergeCell ref="J142:J143"/>
    <mergeCell ref="J158:J159"/>
    <mergeCell ref="H157:K157"/>
    <mergeCell ref="D141:G141"/>
    <mergeCell ref="A3:C3"/>
    <mergeCell ref="A4:C4"/>
    <mergeCell ref="A5:C5"/>
    <mergeCell ref="A6:C6"/>
    <mergeCell ref="A7:C7"/>
    <mergeCell ref="A121:C123"/>
    <mergeCell ref="I58:I59"/>
    <mergeCell ref="F58:H58"/>
    <mergeCell ref="D122:D123"/>
    <mergeCell ref="E122:E123"/>
    <mergeCell ref="D106:F106"/>
    <mergeCell ref="A91:A92"/>
    <mergeCell ref="A58:A59"/>
    <mergeCell ref="B58:B59"/>
    <mergeCell ref="C58:E58"/>
    <mergeCell ref="D91:F91"/>
    <mergeCell ref="D28:F28"/>
    <mergeCell ref="C28:C29"/>
    <mergeCell ref="A28:A29"/>
    <mergeCell ref="D43:F43"/>
    <mergeCell ref="D121:G121"/>
    <mergeCell ref="G91:G92"/>
    <mergeCell ref="A74:A75"/>
    <mergeCell ref="C91:C92"/>
    <mergeCell ref="D142:D143"/>
    <mergeCell ref="E142:E143"/>
    <mergeCell ref="F142:F143"/>
    <mergeCell ref="C43:C44"/>
    <mergeCell ref="B74:B75"/>
    <mergeCell ref="C74:C75"/>
    <mergeCell ref="A141:C143"/>
    <mergeCell ref="H121:K121"/>
    <mergeCell ref="H122:H123"/>
    <mergeCell ref="I122:I123"/>
    <mergeCell ref="J122:J123"/>
    <mergeCell ref="A124:C124"/>
    <mergeCell ref="A127:C127"/>
    <mergeCell ref="A129:C129"/>
    <mergeCell ref="A106:A107"/>
    <mergeCell ref="B106:B107"/>
    <mergeCell ref="A126:C126"/>
    <mergeCell ref="O28:O29"/>
    <mergeCell ref="G28:M28"/>
    <mergeCell ref="N28:N29"/>
    <mergeCell ref="B28:B29"/>
    <mergeCell ref="L43:L44"/>
    <mergeCell ref="G43:J43"/>
    <mergeCell ref="K43:K44"/>
    <mergeCell ref="D131:G131"/>
    <mergeCell ref="A139:C139"/>
    <mergeCell ref="A134:C134"/>
    <mergeCell ref="A135:C135"/>
    <mergeCell ref="A136:C136"/>
    <mergeCell ref="D132:D133"/>
    <mergeCell ref="J74:J75"/>
    <mergeCell ref="D74:D75"/>
    <mergeCell ref="E74:I74"/>
    <mergeCell ref="G106:G107"/>
    <mergeCell ref="A125:C125"/>
    <mergeCell ref="A128:C128"/>
    <mergeCell ref="C106:C107"/>
    <mergeCell ref="A138:C138"/>
    <mergeCell ref="A43:A44"/>
    <mergeCell ref="B91:B92"/>
    <mergeCell ref="B43:B44"/>
  </mergeCells>
  <phoneticPr fontId="2"/>
  <pageMargins left="0.75" right="0.75" top="1" bottom="1" header="0.51200000000000001" footer="0.51200000000000001"/>
  <pageSetup paperSize="9" scale="87" orientation="portrait" r:id="rId1"/>
  <headerFooter alignWithMargins="0"/>
  <rowBreaks count="2" manualBreakCount="2">
    <brk id="56" max="16383" man="1"/>
    <brk id="119"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39997558519241921"/>
  </sheetPr>
  <dimension ref="A1:M403"/>
  <sheetViews>
    <sheetView view="pageBreakPreview" topLeftCell="A385" zoomScaleNormal="100" zoomScaleSheetLayoutView="100" workbookViewId="0">
      <selection activeCell="I4" sqref="I4"/>
    </sheetView>
  </sheetViews>
  <sheetFormatPr defaultColWidth="9" defaultRowHeight="12" x14ac:dyDescent="0.2"/>
  <cols>
    <col min="1" max="1" width="10.6328125" style="1" customWidth="1"/>
    <col min="2" max="2" width="17.6328125" style="1" bestFit="1" customWidth="1"/>
    <col min="3" max="3" width="7.7265625" style="1" customWidth="1"/>
    <col min="4" max="5" width="7.6328125" style="1" customWidth="1"/>
    <col min="6" max="6" width="9" style="1" customWidth="1"/>
    <col min="7" max="8" width="7.6328125" style="1" customWidth="1"/>
    <col min="9" max="9" width="10.26953125" style="1" customWidth="1"/>
    <col min="10" max="16384" width="9" style="1"/>
  </cols>
  <sheetData>
    <row r="1" spans="1:10" ht="14.15" customHeight="1" x14ac:dyDescent="0.2">
      <c r="A1" s="910" t="s">
        <v>2672</v>
      </c>
      <c r="B1" s="910"/>
      <c r="C1" s="910"/>
      <c r="D1" s="101"/>
      <c r="G1" s="1" t="s">
        <v>4786</v>
      </c>
    </row>
    <row r="2" spans="1:10" ht="14.15" customHeight="1" x14ac:dyDescent="0.2">
      <c r="A2" s="910" t="s">
        <v>721</v>
      </c>
      <c r="B2" s="910"/>
    </row>
    <row r="3" spans="1:10" ht="12" customHeight="1" x14ac:dyDescent="0.2">
      <c r="A3" s="405"/>
      <c r="B3" s="192" t="s">
        <v>722</v>
      </c>
      <c r="C3" s="192" t="s">
        <v>600</v>
      </c>
      <c r="D3" s="192" t="s">
        <v>601</v>
      </c>
      <c r="E3" s="192" t="s">
        <v>602</v>
      </c>
      <c r="F3" s="192" t="s">
        <v>614</v>
      </c>
      <c r="G3" s="192" t="s">
        <v>177</v>
      </c>
      <c r="H3" s="192" t="s">
        <v>2231</v>
      </c>
      <c r="I3" s="192" t="s">
        <v>2232</v>
      </c>
    </row>
    <row r="4" spans="1:10" ht="12" customHeight="1" x14ac:dyDescent="0.2">
      <c r="A4" s="184" t="s">
        <v>2233</v>
      </c>
      <c r="B4" s="5" t="s">
        <v>2623</v>
      </c>
      <c r="C4" s="66">
        <v>6</v>
      </c>
      <c r="D4" s="66">
        <v>6</v>
      </c>
      <c r="E4" s="66">
        <v>43</v>
      </c>
      <c r="F4" s="5">
        <v>55</v>
      </c>
      <c r="G4" s="5">
        <v>22</v>
      </c>
      <c r="H4" s="5">
        <v>1</v>
      </c>
      <c r="I4" s="66">
        <v>23</v>
      </c>
      <c r="J4" s="1" t="s">
        <v>88</v>
      </c>
    </row>
    <row r="5" spans="1:10" ht="12" customHeight="1" x14ac:dyDescent="0.2">
      <c r="A5" s="911" t="s">
        <v>2624</v>
      </c>
      <c r="B5" s="5" t="s">
        <v>2234</v>
      </c>
      <c r="C5" s="66">
        <v>1</v>
      </c>
      <c r="D5" s="66">
        <v>6</v>
      </c>
      <c r="E5" s="66">
        <v>23</v>
      </c>
      <c r="F5" s="5">
        <v>30</v>
      </c>
      <c r="G5" s="66" t="s">
        <v>1080</v>
      </c>
      <c r="H5" s="66" t="s">
        <v>1080</v>
      </c>
      <c r="I5" s="66" t="s">
        <v>1080</v>
      </c>
      <c r="J5" s="17"/>
    </row>
    <row r="6" spans="1:10" ht="12" customHeight="1" x14ac:dyDescent="0.2">
      <c r="A6" s="911"/>
      <c r="B6" s="5" t="s">
        <v>1140</v>
      </c>
      <c r="C6" s="66">
        <v>4</v>
      </c>
      <c r="D6" s="66">
        <v>13</v>
      </c>
      <c r="E6" s="66">
        <v>32</v>
      </c>
      <c r="F6" s="5">
        <v>49</v>
      </c>
      <c r="G6" s="66" t="s">
        <v>1080</v>
      </c>
      <c r="H6" s="66" t="s">
        <v>1080</v>
      </c>
      <c r="I6" s="66" t="s">
        <v>1080</v>
      </c>
    </row>
    <row r="7" spans="1:10" ht="12" customHeight="1" x14ac:dyDescent="0.2">
      <c r="A7" s="911"/>
      <c r="B7" s="5" t="s">
        <v>1141</v>
      </c>
      <c r="C7" s="66">
        <v>1</v>
      </c>
      <c r="D7" s="66">
        <v>1</v>
      </c>
      <c r="E7" s="66">
        <v>18</v>
      </c>
      <c r="F7" s="5">
        <v>20</v>
      </c>
      <c r="G7" s="66" t="s">
        <v>1080</v>
      </c>
      <c r="H7" s="66" t="s">
        <v>1080</v>
      </c>
      <c r="I7" s="66" t="s">
        <v>1080</v>
      </c>
    </row>
    <row r="8" spans="1:10" ht="12" customHeight="1" x14ac:dyDescent="0.2">
      <c r="A8" s="911"/>
      <c r="B8" s="5" t="s">
        <v>2201</v>
      </c>
      <c r="C8" s="66" t="s">
        <v>1080</v>
      </c>
      <c r="D8" s="66">
        <v>1</v>
      </c>
      <c r="E8" s="66">
        <f>31+2</f>
        <v>33</v>
      </c>
      <c r="F8" s="5">
        <v>34</v>
      </c>
      <c r="G8" s="66" t="s">
        <v>1080</v>
      </c>
      <c r="H8" s="66" t="s">
        <v>1080</v>
      </c>
      <c r="I8" s="66" t="s">
        <v>1080</v>
      </c>
    </row>
    <row r="9" spans="1:10" ht="12" customHeight="1" x14ac:dyDescent="0.2">
      <c r="A9" s="911"/>
      <c r="B9" s="5" t="s">
        <v>1509</v>
      </c>
      <c r="C9" s="66" t="s">
        <v>1080</v>
      </c>
      <c r="D9" s="66" t="s">
        <v>1080</v>
      </c>
      <c r="E9" s="66">
        <v>8</v>
      </c>
      <c r="F9" s="5">
        <v>8</v>
      </c>
      <c r="G9" s="66" t="s">
        <v>1080</v>
      </c>
      <c r="H9" s="66" t="s">
        <v>1080</v>
      </c>
      <c r="I9" s="66" t="s">
        <v>1080</v>
      </c>
    </row>
    <row r="10" spans="1:10" ht="12" customHeight="1" x14ac:dyDescent="0.2">
      <c r="A10" s="911"/>
      <c r="B10" s="5" t="s">
        <v>1510</v>
      </c>
      <c r="C10" s="66" t="s">
        <v>1080</v>
      </c>
      <c r="D10" s="66">
        <v>6</v>
      </c>
      <c r="E10" s="66">
        <v>15</v>
      </c>
      <c r="F10" s="5">
        <v>21</v>
      </c>
      <c r="G10" s="66" t="s">
        <v>1080</v>
      </c>
      <c r="H10" s="66" t="s">
        <v>1080</v>
      </c>
      <c r="I10" s="66" t="s">
        <v>1080</v>
      </c>
    </row>
    <row r="11" spans="1:10" ht="12" customHeight="1" x14ac:dyDescent="0.2">
      <c r="A11" s="911"/>
      <c r="B11" s="5" t="s">
        <v>1511</v>
      </c>
      <c r="C11" s="66" t="s">
        <v>1080</v>
      </c>
      <c r="D11" s="66">
        <v>1</v>
      </c>
      <c r="E11" s="66">
        <v>3</v>
      </c>
      <c r="F11" s="5">
        <v>4</v>
      </c>
      <c r="G11" s="66" t="s">
        <v>1080</v>
      </c>
      <c r="H11" s="66" t="s">
        <v>1080</v>
      </c>
      <c r="I11" s="66" t="s">
        <v>1080</v>
      </c>
    </row>
    <row r="12" spans="1:10" ht="12" customHeight="1" x14ac:dyDescent="0.2">
      <c r="A12" s="640" t="s">
        <v>1512</v>
      </c>
      <c r="B12" s="5" t="s">
        <v>2235</v>
      </c>
      <c r="C12" s="66" t="s">
        <v>1080</v>
      </c>
      <c r="D12" s="66" t="s">
        <v>1080</v>
      </c>
      <c r="E12" s="66">
        <v>1</v>
      </c>
      <c r="F12" s="5">
        <v>1</v>
      </c>
      <c r="G12" s="66" t="s">
        <v>1080</v>
      </c>
      <c r="H12" s="66" t="s">
        <v>1080</v>
      </c>
      <c r="I12" s="66" t="s">
        <v>1080</v>
      </c>
    </row>
    <row r="13" spans="1:10" ht="12" customHeight="1" x14ac:dyDescent="0.2">
      <c r="A13" s="640"/>
      <c r="B13" s="5" t="s">
        <v>2</v>
      </c>
      <c r="C13" s="66" t="s">
        <v>1080</v>
      </c>
      <c r="D13" s="66">
        <v>1</v>
      </c>
      <c r="E13" s="66">
        <v>8</v>
      </c>
      <c r="F13" s="5">
        <v>9</v>
      </c>
      <c r="G13" s="66" t="s">
        <v>1080</v>
      </c>
      <c r="H13" s="66" t="s">
        <v>1080</v>
      </c>
      <c r="I13" s="66" t="s">
        <v>1080</v>
      </c>
    </row>
    <row r="14" spans="1:10" ht="12" customHeight="1" x14ac:dyDescent="0.2">
      <c r="A14" s="640"/>
      <c r="B14" s="5" t="s">
        <v>3</v>
      </c>
      <c r="C14" s="66" t="s">
        <v>1080</v>
      </c>
      <c r="D14" s="66">
        <v>2</v>
      </c>
      <c r="E14" s="66">
        <v>9</v>
      </c>
      <c r="F14" s="5">
        <v>11</v>
      </c>
      <c r="G14" s="66" t="s">
        <v>1080</v>
      </c>
      <c r="H14" s="66" t="s">
        <v>1080</v>
      </c>
      <c r="I14" s="66" t="s">
        <v>1080</v>
      </c>
    </row>
    <row r="15" spans="1:10" ht="12" customHeight="1" x14ac:dyDescent="0.2">
      <c r="A15" s="640" t="s">
        <v>4</v>
      </c>
      <c r="B15" s="5" t="s">
        <v>1045</v>
      </c>
      <c r="C15" s="66">
        <v>2</v>
      </c>
      <c r="D15" s="66">
        <v>6</v>
      </c>
      <c r="E15" s="66">
        <v>30</v>
      </c>
      <c r="F15" s="5">
        <v>38</v>
      </c>
      <c r="G15" s="66" t="s">
        <v>1080</v>
      </c>
      <c r="H15" s="66" t="s">
        <v>1080</v>
      </c>
      <c r="I15" s="66" t="s">
        <v>1080</v>
      </c>
    </row>
    <row r="16" spans="1:10" ht="12" customHeight="1" x14ac:dyDescent="0.2">
      <c r="A16" s="640"/>
      <c r="B16" s="5" t="s">
        <v>616</v>
      </c>
      <c r="C16" s="66">
        <v>1</v>
      </c>
      <c r="D16" s="66">
        <v>3</v>
      </c>
      <c r="E16" s="66">
        <v>8</v>
      </c>
      <c r="F16" s="5">
        <v>12</v>
      </c>
      <c r="G16" s="66" t="s">
        <v>1080</v>
      </c>
      <c r="H16" s="66" t="s">
        <v>1080</v>
      </c>
      <c r="I16" s="66" t="s">
        <v>1080</v>
      </c>
    </row>
    <row r="17" spans="1:13" ht="12" customHeight="1" x14ac:dyDescent="0.2">
      <c r="A17" s="640"/>
      <c r="B17" s="5" t="s">
        <v>617</v>
      </c>
      <c r="C17" s="66">
        <v>2</v>
      </c>
      <c r="D17" s="66">
        <f>12-1</f>
        <v>11</v>
      </c>
      <c r="E17" s="66">
        <v>20</v>
      </c>
      <c r="F17" s="5">
        <v>33</v>
      </c>
      <c r="G17" s="66" t="s">
        <v>1080</v>
      </c>
      <c r="H17" s="66" t="s">
        <v>1080</v>
      </c>
      <c r="I17" s="66" t="s">
        <v>1080</v>
      </c>
    </row>
    <row r="18" spans="1:13" ht="12" customHeight="1" x14ac:dyDescent="0.2">
      <c r="A18" s="640"/>
      <c r="B18" s="5" t="s">
        <v>618</v>
      </c>
      <c r="C18" s="66">
        <v>7</v>
      </c>
      <c r="D18" s="66" t="s">
        <v>1080</v>
      </c>
      <c r="E18" s="66" t="s">
        <v>1080</v>
      </c>
      <c r="F18" s="5">
        <v>7</v>
      </c>
      <c r="G18" s="66" t="s">
        <v>1080</v>
      </c>
      <c r="H18" s="66" t="s">
        <v>1080</v>
      </c>
      <c r="I18" s="66" t="s">
        <v>1080</v>
      </c>
    </row>
    <row r="19" spans="1:13" ht="12" customHeight="1" x14ac:dyDescent="0.2">
      <c r="A19" s="640"/>
      <c r="B19" s="5" t="s">
        <v>1860</v>
      </c>
      <c r="C19" s="66" t="s">
        <v>1080</v>
      </c>
      <c r="D19" s="66" t="s">
        <v>1080</v>
      </c>
      <c r="E19" s="66" t="s">
        <v>1080</v>
      </c>
      <c r="F19" s="66" t="s">
        <v>1080</v>
      </c>
      <c r="G19" s="66" t="s">
        <v>1080</v>
      </c>
      <c r="H19" s="66" t="s">
        <v>1080</v>
      </c>
      <c r="I19" s="66" t="s">
        <v>1080</v>
      </c>
    </row>
    <row r="20" spans="1:13" ht="12" customHeight="1" x14ac:dyDescent="0.2">
      <c r="A20" s="640"/>
      <c r="B20" s="5" t="s">
        <v>1861</v>
      </c>
      <c r="C20" s="66">
        <v>2</v>
      </c>
      <c r="D20" s="66" t="s">
        <v>1080</v>
      </c>
      <c r="E20" s="66" t="s">
        <v>1080</v>
      </c>
      <c r="F20" s="5">
        <v>2</v>
      </c>
      <c r="G20" s="66" t="s">
        <v>1080</v>
      </c>
      <c r="H20" s="66" t="s">
        <v>1080</v>
      </c>
      <c r="I20" s="66" t="s">
        <v>1080</v>
      </c>
    </row>
    <row r="21" spans="1:13" ht="12" customHeight="1" x14ac:dyDescent="0.2">
      <c r="A21" s="640" t="s">
        <v>1859</v>
      </c>
      <c r="B21" s="640"/>
      <c r="C21" s="66">
        <v>1</v>
      </c>
      <c r="D21" s="66" t="s">
        <v>1080</v>
      </c>
      <c r="E21" s="66" t="s">
        <v>1080</v>
      </c>
      <c r="F21" s="5">
        <v>1</v>
      </c>
      <c r="G21" s="66" t="s">
        <v>1080</v>
      </c>
      <c r="H21" s="66" t="s">
        <v>1080</v>
      </c>
      <c r="I21" s="66" t="s">
        <v>1080</v>
      </c>
    </row>
    <row r="22" spans="1:13" ht="12" customHeight="1" x14ac:dyDescent="0.2">
      <c r="A22" s="634" t="s">
        <v>300</v>
      </c>
      <c r="B22" s="634"/>
      <c r="C22" s="66">
        <f>SUM(C4:C21)</f>
        <v>27</v>
      </c>
      <c r="D22" s="66">
        <f>SUM(D4:D21)</f>
        <v>57</v>
      </c>
      <c r="E22" s="66">
        <f>SUM(E4:E21)</f>
        <v>251</v>
      </c>
      <c r="F22" s="66">
        <f>SUM(F4:F21)</f>
        <v>335</v>
      </c>
      <c r="G22" s="66">
        <f>SUM(G4:G20)</f>
        <v>22</v>
      </c>
      <c r="H22" s="66">
        <f>SUM(H4:H20)</f>
        <v>1</v>
      </c>
      <c r="I22" s="66">
        <f>SUM(G22:H22)</f>
        <v>23</v>
      </c>
    </row>
    <row r="23" spans="1:13" ht="12" customHeight="1" x14ac:dyDescent="0.2">
      <c r="A23" s="21"/>
      <c r="B23" s="21"/>
      <c r="C23" s="21"/>
      <c r="D23" s="21"/>
      <c r="E23" s="21"/>
      <c r="F23" s="21"/>
      <c r="G23" s="21"/>
      <c r="H23" s="21"/>
      <c r="I23" s="21"/>
    </row>
    <row r="24" spans="1:13" ht="14.15" customHeight="1" x14ac:dyDescent="0.2">
      <c r="A24" s="909" t="s">
        <v>758</v>
      </c>
      <c r="B24" s="909"/>
      <c r="C24" s="21"/>
      <c r="D24" s="21"/>
      <c r="E24" s="21"/>
      <c r="F24" s="21"/>
      <c r="G24" s="21"/>
      <c r="H24" s="21"/>
      <c r="I24" s="21"/>
    </row>
    <row r="25" spans="1:13" s="102" customFormat="1" ht="12" customHeight="1" x14ac:dyDescent="0.2">
      <c r="A25" s="536" t="s">
        <v>1862</v>
      </c>
      <c r="B25" s="536" t="s">
        <v>1089</v>
      </c>
      <c r="C25" s="905" t="s">
        <v>1090</v>
      </c>
      <c r="D25" s="906"/>
      <c r="E25" s="906"/>
      <c r="F25" s="907"/>
      <c r="G25" s="635" t="s">
        <v>2719</v>
      </c>
      <c r="H25" s="636"/>
      <c r="I25" s="637"/>
      <c r="K25" s="103"/>
      <c r="L25" s="103"/>
      <c r="M25" s="104"/>
    </row>
    <row r="26" spans="1:13" s="102" customFormat="1" ht="12" customHeight="1" x14ac:dyDescent="0.2">
      <c r="A26" s="350" t="s">
        <v>1559</v>
      </c>
      <c r="B26" s="5" t="s">
        <v>3903</v>
      </c>
      <c r="C26" s="895" t="s">
        <v>3904</v>
      </c>
      <c r="D26" s="893"/>
      <c r="E26" s="893"/>
      <c r="F26" s="531" t="s">
        <v>3905</v>
      </c>
      <c r="G26" s="269" t="s">
        <v>2720</v>
      </c>
      <c r="H26" s="532"/>
      <c r="I26" s="525"/>
      <c r="J26" s="1"/>
    </row>
    <row r="27" spans="1:13" s="102" customFormat="1" ht="12" customHeight="1" x14ac:dyDescent="0.2">
      <c r="A27" s="351"/>
      <c r="B27" s="5" t="s">
        <v>3906</v>
      </c>
      <c r="C27" s="884" t="s">
        <v>3907</v>
      </c>
      <c r="D27" s="886"/>
      <c r="E27" s="895"/>
      <c r="F27" s="531" t="s">
        <v>3905</v>
      </c>
      <c r="G27" s="269" t="s">
        <v>2721</v>
      </c>
      <c r="H27" s="532"/>
      <c r="I27" s="525"/>
      <c r="J27" s="17"/>
    </row>
    <row r="28" spans="1:13" s="102" customFormat="1" ht="12" customHeight="1" x14ac:dyDescent="0.2">
      <c r="A28" s="351"/>
      <c r="B28" s="5" t="s">
        <v>3906</v>
      </c>
      <c r="C28" s="884" t="s">
        <v>3908</v>
      </c>
      <c r="D28" s="886"/>
      <c r="E28" s="895"/>
      <c r="F28" s="531" t="s">
        <v>3905</v>
      </c>
      <c r="G28" s="269" t="s">
        <v>2722</v>
      </c>
      <c r="H28" s="532"/>
      <c r="I28" s="525"/>
      <c r="K28" s="105"/>
    </row>
    <row r="29" spans="1:13" s="102" customFormat="1" ht="12" customHeight="1" x14ac:dyDescent="0.2">
      <c r="A29" s="351"/>
      <c r="B29" s="5" t="s">
        <v>3909</v>
      </c>
      <c r="C29" s="884" t="s">
        <v>3910</v>
      </c>
      <c r="D29" s="886"/>
      <c r="E29" s="895"/>
      <c r="F29" s="531" t="s">
        <v>3905</v>
      </c>
      <c r="G29" s="269" t="s">
        <v>488</v>
      </c>
      <c r="H29" s="532"/>
      <c r="I29" s="525"/>
    </row>
    <row r="30" spans="1:13" s="102" customFormat="1" ht="12" customHeight="1" x14ac:dyDescent="0.2">
      <c r="A30" s="537"/>
      <c r="B30" s="5" t="s">
        <v>3911</v>
      </c>
      <c r="C30" s="894" t="s">
        <v>3912</v>
      </c>
      <c r="D30" s="895"/>
      <c r="E30" s="895"/>
      <c r="F30" s="531" t="s">
        <v>3913</v>
      </c>
      <c r="G30" s="269" t="s">
        <v>488</v>
      </c>
      <c r="H30" s="532"/>
      <c r="I30" s="525"/>
    </row>
    <row r="31" spans="1:13" s="102" customFormat="1" ht="12" customHeight="1" x14ac:dyDescent="0.2">
      <c r="A31" s="537"/>
      <c r="B31" s="5" t="s">
        <v>3914</v>
      </c>
      <c r="C31" s="894" t="s">
        <v>3915</v>
      </c>
      <c r="D31" s="895"/>
      <c r="E31" s="895"/>
      <c r="F31" s="531" t="s">
        <v>3905</v>
      </c>
      <c r="G31" s="269" t="s">
        <v>3916</v>
      </c>
      <c r="H31" s="532"/>
      <c r="I31" s="525"/>
    </row>
    <row r="32" spans="1:13" s="102" customFormat="1" ht="12" customHeight="1" x14ac:dyDescent="0.2">
      <c r="A32" s="5" t="s">
        <v>1815</v>
      </c>
      <c r="B32" s="5" t="s">
        <v>3917</v>
      </c>
      <c r="C32" s="894" t="s">
        <v>3918</v>
      </c>
      <c r="D32" s="895"/>
      <c r="E32" s="895"/>
      <c r="F32" s="531" t="s">
        <v>3418</v>
      </c>
      <c r="G32" s="269" t="s">
        <v>479</v>
      </c>
      <c r="H32" s="532"/>
      <c r="I32" s="525"/>
    </row>
    <row r="33" spans="1:11" s="102" customFormat="1" ht="12" customHeight="1" x14ac:dyDescent="0.2">
      <c r="A33" s="526" t="s">
        <v>1669</v>
      </c>
      <c r="B33" s="5" t="s">
        <v>3917</v>
      </c>
      <c r="C33" s="894" t="s">
        <v>3919</v>
      </c>
      <c r="D33" s="895"/>
      <c r="E33" s="895"/>
      <c r="F33" s="538" t="s">
        <v>3920</v>
      </c>
      <c r="G33" s="269" t="s">
        <v>4579</v>
      </c>
      <c r="H33" s="532"/>
      <c r="I33" s="525"/>
    </row>
    <row r="34" spans="1:11" s="102" customFormat="1" ht="12" customHeight="1" x14ac:dyDescent="0.2">
      <c r="A34" s="537"/>
      <c r="B34" s="5" t="s">
        <v>3917</v>
      </c>
      <c r="C34" s="894" t="s">
        <v>3921</v>
      </c>
      <c r="D34" s="895"/>
      <c r="E34" s="895"/>
      <c r="F34" s="531" t="s">
        <v>3419</v>
      </c>
      <c r="G34" s="269" t="s">
        <v>4579</v>
      </c>
      <c r="H34" s="532"/>
      <c r="I34" s="525"/>
    </row>
    <row r="35" spans="1:11" s="102" customFormat="1" ht="12" customHeight="1" x14ac:dyDescent="0.2">
      <c r="A35" s="537"/>
      <c r="B35" s="5" t="s">
        <v>3909</v>
      </c>
      <c r="C35" s="894" t="s">
        <v>3922</v>
      </c>
      <c r="D35" s="895"/>
      <c r="E35" s="895"/>
      <c r="F35" s="531" t="s">
        <v>666</v>
      </c>
      <c r="G35" s="269" t="s">
        <v>4579</v>
      </c>
      <c r="H35" s="532"/>
      <c r="I35" s="525"/>
    </row>
    <row r="36" spans="1:11" s="102" customFormat="1" ht="12" customHeight="1" x14ac:dyDescent="0.2">
      <c r="A36" s="527"/>
      <c r="B36" s="5" t="s">
        <v>3917</v>
      </c>
      <c r="C36" s="894" t="s">
        <v>3923</v>
      </c>
      <c r="D36" s="895"/>
      <c r="E36" s="895"/>
      <c r="F36" s="531" t="s">
        <v>666</v>
      </c>
      <c r="G36" s="269" t="s">
        <v>4579</v>
      </c>
      <c r="H36" s="532"/>
      <c r="I36" s="525"/>
    </row>
    <row r="37" spans="1:11" s="102" customFormat="1" ht="12" customHeight="1" x14ac:dyDescent="0.2">
      <c r="A37" s="5" t="s">
        <v>1031</v>
      </c>
      <c r="B37" s="5" t="s">
        <v>3924</v>
      </c>
      <c r="C37" s="735" t="s">
        <v>3925</v>
      </c>
      <c r="D37" s="718"/>
      <c r="E37" s="718"/>
      <c r="F37" s="531" t="s">
        <v>3926</v>
      </c>
      <c r="G37" s="269" t="s">
        <v>4579</v>
      </c>
      <c r="H37" s="532"/>
      <c r="I37" s="525"/>
    </row>
    <row r="38" spans="1:11" s="102" customFormat="1" ht="12" customHeight="1" x14ac:dyDescent="0.2">
      <c r="A38" s="537" t="s">
        <v>1147</v>
      </c>
      <c r="B38" s="5" t="s">
        <v>3927</v>
      </c>
      <c r="C38" s="894" t="s">
        <v>3928</v>
      </c>
      <c r="D38" s="895"/>
      <c r="E38" s="895"/>
      <c r="F38" s="539" t="s">
        <v>3929</v>
      </c>
      <c r="G38" s="269" t="s">
        <v>3422</v>
      </c>
      <c r="H38" s="532"/>
      <c r="I38" s="525"/>
    </row>
    <row r="39" spans="1:11" s="102" customFormat="1" ht="12" customHeight="1" x14ac:dyDescent="0.2">
      <c r="A39" s="537"/>
      <c r="B39" s="526" t="s">
        <v>3930</v>
      </c>
      <c r="C39" s="903" t="s">
        <v>3931</v>
      </c>
      <c r="D39" s="904"/>
      <c r="E39" s="904"/>
      <c r="F39" s="540" t="s">
        <v>3420</v>
      </c>
      <c r="G39" s="541" t="s">
        <v>3423</v>
      </c>
      <c r="H39" s="106"/>
      <c r="I39" s="542"/>
    </row>
    <row r="40" spans="1:11" s="102" customFormat="1" ht="12" customHeight="1" x14ac:dyDescent="0.2">
      <c r="A40" s="543"/>
      <c r="B40" s="527"/>
      <c r="C40" s="899" t="s">
        <v>3932</v>
      </c>
      <c r="D40" s="908"/>
      <c r="E40" s="908"/>
      <c r="F40" s="545" t="s">
        <v>3421</v>
      </c>
      <c r="G40" s="543" t="s">
        <v>3424</v>
      </c>
      <c r="H40" s="546"/>
      <c r="I40" s="547"/>
    </row>
    <row r="41" spans="1:11" s="102" customFormat="1" ht="12" customHeight="1" x14ac:dyDescent="0.2">
      <c r="A41" s="269" t="s">
        <v>923</v>
      </c>
      <c r="B41" s="5" t="s">
        <v>3933</v>
      </c>
      <c r="C41" s="894" t="s">
        <v>3934</v>
      </c>
      <c r="D41" s="895"/>
      <c r="E41" s="895"/>
      <c r="F41" s="548" t="s">
        <v>3425</v>
      </c>
      <c r="G41" s="269" t="s">
        <v>3426</v>
      </c>
      <c r="H41" s="532"/>
      <c r="I41" s="525"/>
    </row>
    <row r="42" spans="1:11" s="102" customFormat="1" ht="12" customHeight="1" x14ac:dyDescent="0.2">
      <c r="A42" s="526" t="s">
        <v>924</v>
      </c>
      <c r="B42" s="5" t="s">
        <v>3935</v>
      </c>
      <c r="C42" s="894" t="s">
        <v>3936</v>
      </c>
      <c r="D42" s="895"/>
      <c r="E42" s="895"/>
      <c r="F42" s="531" t="s">
        <v>3444</v>
      </c>
      <c r="G42" s="269" t="s">
        <v>2083</v>
      </c>
      <c r="H42" s="532"/>
      <c r="I42" s="525"/>
    </row>
    <row r="43" spans="1:11" s="102" customFormat="1" ht="12" customHeight="1" x14ac:dyDescent="0.2">
      <c r="A43" s="537"/>
      <c r="B43" s="5" t="s">
        <v>3937</v>
      </c>
      <c r="C43" s="894" t="s">
        <v>3938</v>
      </c>
      <c r="D43" s="895"/>
      <c r="E43" s="895"/>
      <c r="F43" s="531" t="s">
        <v>1</v>
      </c>
      <c r="G43" s="269" t="s">
        <v>2065</v>
      </c>
      <c r="H43" s="532"/>
      <c r="I43" s="525"/>
    </row>
    <row r="44" spans="1:11" s="102" customFormat="1" ht="12" customHeight="1" x14ac:dyDescent="0.2">
      <c r="A44" s="549" t="s">
        <v>1860</v>
      </c>
      <c r="B44" s="5" t="s">
        <v>3427</v>
      </c>
      <c r="C44" s="894" t="s">
        <v>3435</v>
      </c>
      <c r="D44" s="895"/>
      <c r="E44" s="895"/>
      <c r="F44" s="336"/>
      <c r="G44" s="269" t="s">
        <v>3445</v>
      </c>
      <c r="H44" s="532"/>
      <c r="I44" s="525"/>
    </row>
    <row r="45" spans="1:11" s="102" customFormat="1" ht="12" customHeight="1" x14ac:dyDescent="0.2">
      <c r="A45" s="549" t="s">
        <v>1860</v>
      </c>
      <c r="B45" s="5" t="s">
        <v>3428</v>
      </c>
      <c r="C45" s="894" t="s">
        <v>3436</v>
      </c>
      <c r="D45" s="895"/>
      <c r="E45" s="895"/>
      <c r="F45" s="336"/>
      <c r="G45" s="269" t="s">
        <v>3445</v>
      </c>
      <c r="H45" s="532"/>
      <c r="I45" s="525"/>
      <c r="K45" s="107"/>
    </row>
    <row r="46" spans="1:11" s="102" customFormat="1" ht="12" customHeight="1" x14ac:dyDescent="0.2">
      <c r="A46" s="537"/>
      <c r="B46" s="5" t="s">
        <v>3429</v>
      </c>
      <c r="C46" s="894" t="s">
        <v>3437</v>
      </c>
      <c r="D46" s="895"/>
      <c r="E46" s="895"/>
      <c r="F46" s="336"/>
      <c r="G46" s="269" t="s">
        <v>3445</v>
      </c>
      <c r="H46" s="532"/>
      <c r="I46" s="525"/>
    </row>
    <row r="47" spans="1:11" s="102" customFormat="1" ht="12" customHeight="1" x14ac:dyDescent="0.2">
      <c r="A47" s="537"/>
      <c r="B47" s="5" t="s">
        <v>3430</v>
      </c>
      <c r="C47" s="894" t="s">
        <v>3438</v>
      </c>
      <c r="D47" s="895"/>
      <c r="E47" s="895"/>
      <c r="F47" s="336"/>
      <c r="G47" s="269" t="s">
        <v>3445</v>
      </c>
      <c r="H47" s="532"/>
      <c r="I47" s="525"/>
    </row>
    <row r="48" spans="1:11" s="102" customFormat="1" ht="12" customHeight="1" x14ac:dyDescent="0.2">
      <c r="A48" s="537"/>
      <c r="B48" s="5" t="s">
        <v>3431</v>
      </c>
      <c r="C48" s="894" t="s">
        <v>3439</v>
      </c>
      <c r="D48" s="895"/>
      <c r="E48" s="895"/>
      <c r="F48" s="336"/>
      <c r="G48" s="269" t="s">
        <v>3445</v>
      </c>
      <c r="H48" s="532"/>
      <c r="I48" s="525"/>
    </row>
    <row r="49" spans="1:13" s="102" customFormat="1" ht="12" customHeight="1" x14ac:dyDescent="0.2">
      <c r="A49" s="537"/>
      <c r="B49" s="5" t="s">
        <v>3432</v>
      </c>
      <c r="C49" s="894" t="s">
        <v>3440</v>
      </c>
      <c r="D49" s="895"/>
      <c r="E49" s="895"/>
      <c r="F49" s="336"/>
      <c r="G49" s="269" t="s">
        <v>3445</v>
      </c>
      <c r="H49" s="532"/>
      <c r="I49" s="525"/>
    </row>
    <row r="50" spans="1:13" s="102" customFormat="1" ht="12" customHeight="1" x14ac:dyDescent="0.2">
      <c r="A50" s="537"/>
      <c r="B50" s="5" t="s">
        <v>3433</v>
      </c>
      <c r="C50" s="894" t="s">
        <v>3441</v>
      </c>
      <c r="D50" s="895"/>
      <c r="E50" s="895"/>
      <c r="F50" s="336"/>
      <c r="G50" s="269" t="s">
        <v>3445</v>
      </c>
      <c r="H50" s="532"/>
      <c r="I50" s="525"/>
    </row>
    <row r="51" spans="1:13" s="102" customFormat="1" ht="12" customHeight="1" x14ac:dyDescent="0.2">
      <c r="A51" s="537"/>
      <c r="B51" s="5" t="s">
        <v>3433</v>
      </c>
      <c r="C51" s="894" t="s">
        <v>3442</v>
      </c>
      <c r="D51" s="895"/>
      <c r="E51" s="895"/>
      <c r="F51" s="336"/>
      <c r="G51" s="269" t="s">
        <v>3445</v>
      </c>
      <c r="H51" s="532"/>
      <c r="I51" s="525"/>
    </row>
    <row r="52" spans="1:13" s="102" customFormat="1" ht="12" customHeight="1" x14ac:dyDescent="0.2">
      <c r="A52" s="527"/>
      <c r="B52" s="5" t="s">
        <v>3434</v>
      </c>
      <c r="C52" s="894" t="s">
        <v>3443</v>
      </c>
      <c r="D52" s="895"/>
      <c r="E52" s="895"/>
      <c r="F52" s="336"/>
      <c r="G52" s="269" t="s">
        <v>3445</v>
      </c>
      <c r="H52" s="532"/>
      <c r="I52" s="525"/>
    </row>
    <row r="53" spans="1:13" s="102" customFormat="1" ht="12" customHeight="1" x14ac:dyDescent="0.2">
      <c r="A53" s="337" t="s">
        <v>3446</v>
      </c>
      <c r="B53" s="5" t="s">
        <v>3447</v>
      </c>
      <c r="C53" s="688" t="s">
        <v>3448</v>
      </c>
      <c r="D53" s="891"/>
      <c r="E53" s="891"/>
      <c r="F53" s="531" t="s">
        <v>3449</v>
      </c>
      <c r="G53" s="269" t="s">
        <v>3450</v>
      </c>
      <c r="H53" s="532"/>
      <c r="I53" s="525"/>
    </row>
    <row r="54" spans="1:13" ht="12" customHeight="1" x14ac:dyDescent="0.2">
      <c r="F54" s="89"/>
    </row>
    <row r="55" spans="1:13" s="102" customFormat="1" ht="14.15" customHeight="1" x14ac:dyDescent="0.2">
      <c r="A55" s="47" t="s">
        <v>1215</v>
      </c>
      <c r="B55" s="1"/>
      <c r="C55" s="1"/>
      <c r="D55" s="1"/>
      <c r="E55" s="1"/>
      <c r="F55" s="1"/>
      <c r="G55" s="1"/>
      <c r="H55" s="1"/>
      <c r="I55" s="1"/>
      <c r="J55" s="17"/>
      <c r="K55" s="103"/>
      <c r="L55" s="103"/>
      <c r="M55" s="104"/>
    </row>
    <row r="56" spans="1:13" s="102" customFormat="1" ht="12" customHeight="1" x14ac:dyDescent="0.2">
      <c r="A56" s="536" t="s">
        <v>1862</v>
      </c>
      <c r="B56" s="536" t="s">
        <v>1089</v>
      </c>
      <c r="C56" s="905" t="s">
        <v>1090</v>
      </c>
      <c r="D56" s="906"/>
      <c r="E56" s="906"/>
      <c r="F56" s="907"/>
      <c r="G56" s="635" t="s">
        <v>1091</v>
      </c>
      <c r="H56" s="636"/>
      <c r="I56" s="637"/>
    </row>
    <row r="57" spans="1:13" s="102" customFormat="1" ht="12" customHeight="1" x14ac:dyDescent="0.2">
      <c r="A57" s="350" t="s">
        <v>2233</v>
      </c>
      <c r="B57" s="270" t="s">
        <v>3939</v>
      </c>
      <c r="C57" s="900" t="s">
        <v>3454</v>
      </c>
      <c r="D57" s="688"/>
      <c r="E57" s="718"/>
      <c r="F57" s="531" t="s">
        <v>3460</v>
      </c>
      <c r="G57" s="269" t="s">
        <v>3463</v>
      </c>
      <c r="H57" s="379"/>
      <c r="I57" s="336"/>
    </row>
    <row r="58" spans="1:13" s="102" customFormat="1" ht="12" customHeight="1" x14ac:dyDescent="0.2">
      <c r="A58" s="351"/>
      <c r="B58" s="270" t="s">
        <v>3940</v>
      </c>
      <c r="C58" s="900" t="s">
        <v>3455</v>
      </c>
      <c r="D58" s="688"/>
      <c r="E58" s="718"/>
      <c r="F58" s="531" t="s">
        <v>3461</v>
      </c>
      <c r="G58" s="269" t="s">
        <v>3464</v>
      </c>
      <c r="H58" s="379"/>
      <c r="I58" s="336"/>
    </row>
    <row r="59" spans="1:13" s="102" customFormat="1" ht="12" customHeight="1" x14ac:dyDescent="0.2">
      <c r="A59" s="351"/>
      <c r="B59" s="270" t="s">
        <v>3451</v>
      </c>
      <c r="C59" s="900" t="s">
        <v>3456</v>
      </c>
      <c r="D59" s="688"/>
      <c r="E59" s="718"/>
      <c r="F59" s="531" t="s">
        <v>3461</v>
      </c>
      <c r="G59" s="269" t="s">
        <v>3465</v>
      </c>
      <c r="H59" s="379"/>
      <c r="I59" s="336"/>
    </row>
    <row r="60" spans="1:13" s="102" customFormat="1" ht="12" customHeight="1" x14ac:dyDescent="0.2">
      <c r="A60" s="351"/>
      <c r="B60" s="270" t="s">
        <v>3940</v>
      </c>
      <c r="C60" s="900" t="s">
        <v>3457</v>
      </c>
      <c r="D60" s="688"/>
      <c r="E60" s="718"/>
      <c r="F60" s="531" t="s">
        <v>3460</v>
      </c>
      <c r="G60" s="269" t="s">
        <v>3466</v>
      </c>
      <c r="H60" s="379"/>
      <c r="I60" s="336"/>
    </row>
    <row r="61" spans="1:13" s="102" customFormat="1" ht="12" customHeight="1" x14ac:dyDescent="0.2">
      <c r="A61" s="550"/>
      <c r="B61" s="551" t="s">
        <v>3452</v>
      </c>
      <c r="C61" s="718" t="s">
        <v>3458</v>
      </c>
      <c r="D61" s="892"/>
      <c r="E61" s="892"/>
      <c r="F61" s="531" t="s">
        <v>3460</v>
      </c>
      <c r="G61" s="269" t="s">
        <v>3467</v>
      </c>
      <c r="H61" s="532"/>
      <c r="I61" s="336"/>
    </row>
    <row r="62" spans="1:13" s="102" customFormat="1" ht="12" customHeight="1" x14ac:dyDescent="0.2">
      <c r="A62" s="550"/>
      <c r="B62" s="551" t="s">
        <v>3453</v>
      </c>
      <c r="C62" s="718" t="s">
        <v>3459</v>
      </c>
      <c r="D62" s="892"/>
      <c r="E62" s="892"/>
      <c r="F62" s="531" t="s">
        <v>3462</v>
      </c>
      <c r="G62" s="269" t="s">
        <v>3468</v>
      </c>
      <c r="H62" s="532"/>
      <c r="I62" s="336"/>
      <c r="K62" s="107"/>
    </row>
    <row r="63" spans="1:13" s="102" customFormat="1" ht="12" customHeight="1" x14ac:dyDescent="0.2">
      <c r="A63" s="350" t="s">
        <v>2234</v>
      </c>
      <c r="B63" s="270" t="s">
        <v>3451</v>
      </c>
      <c r="C63" s="900" t="s">
        <v>3473</v>
      </c>
      <c r="D63" s="688"/>
      <c r="E63" s="718"/>
      <c r="F63" s="531" t="s">
        <v>3479</v>
      </c>
      <c r="G63" s="269" t="s">
        <v>4579</v>
      </c>
      <c r="H63" s="379"/>
      <c r="I63" s="336"/>
    </row>
    <row r="64" spans="1:13" s="102" customFormat="1" ht="12" customHeight="1" x14ac:dyDescent="0.2">
      <c r="A64" s="537"/>
      <c r="B64" s="270" t="s">
        <v>3469</v>
      </c>
      <c r="C64" s="735" t="s">
        <v>3474</v>
      </c>
      <c r="D64" s="718"/>
      <c r="E64" s="718"/>
      <c r="F64" s="531" t="s">
        <v>3480</v>
      </c>
      <c r="G64" s="269" t="s">
        <v>4579</v>
      </c>
      <c r="H64" s="379"/>
      <c r="I64" s="336"/>
    </row>
    <row r="65" spans="1:13" s="102" customFormat="1" ht="12" customHeight="1" x14ac:dyDescent="0.2">
      <c r="A65" s="537"/>
      <c r="B65" s="270" t="s">
        <v>3470</v>
      </c>
      <c r="C65" s="903" t="s">
        <v>3475</v>
      </c>
      <c r="D65" s="904"/>
      <c r="E65" s="904"/>
      <c r="F65" s="552" t="s">
        <v>3480</v>
      </c>
      <c r="G65" s="269" t="s">
        <v>4579</v>
      </c>
      <c r="H65" s="379"/>
      <c r="I65" s="336"/>
    </row>
    <row r="66" spans="1:13" s="102" customFormat="1" ht="12" customHeight="1" x14ac:dyDescent="0.2">
      <c r="A66" s="537"/>
      <c r="B66" s="351" t="s">
        <v>3470</v>
      </c>
      <c r="C66" s="718" t="s">
        <v>3476</v>
      </c>
      <c r="D66" s="892"/>
      <c r="E66" s="892"/>
      <c r="F66" s="531" t="s">
        <v>3480</v>
      </c>
      <c r="G66" s="269" t="s">
        <v>4579</v>
      </c>
      <c r="H66" s="379"/>
      <c r="I66" s="336"/>
      <c r="J66" s="17"/>
      <c r="K66" s="103"/>
      <c r="L66" s="103"/>
      <c r="M66" s="104"/>
    </row>
    <row r="67" spans="1:13" s="102" customFormat="1" ht="12" customHeight="1" x14ac:dyDescent="0.2">
      <c r="A67" s="537"/>
      <c r="B67" s="5" t="s">
        <v>3471</v>
      </c>
      <c r="C67" s="735" t="s">
        <v>3477</v>
      </c>
      <c r="D67" s="718"/>
      <c r="E67" s="718"/>
      <c r="F67" s="531" t="s">
        <v>3481</v>
      </c>
      <c r="G67" s="269" t="s">
        <v>4580</v>
      </c>
      <c r="H67" s="379"/>
      <c r="I67" s="336"/>
    </row>
    <row r="68" spans="1:13" s="102" customFormat="1" ht="12" customHeight="1" x14ac:dyDescent="0.2">
      <c r="A68" s="527"/>
      <c r="B68" s="5" t="s">
        <v>3472</v>
      </c>
      <c r="C68" s="688" t="s">
        <v>3478</v>
      </c>
      <c r="D68" s="891"/>
      <c r="E68" s="891"/>
      <c r="F68" s="531" t="s">
        <v>3482</v>
      </c>
      <c r="G68" s="269" t="s">
        <v>4580</v>
      </c>
      <c r="H68" s="379"/>
      <c r="I68" s="336"/>
    </row>
    <row r="69" spans="1:13" s="102" customFormat="1" ht="12" customHeight="1" x14ac:dyDescent="0.2">
      <c r="A69" s="537" t="s">
        <v>1140</v>
      </c>
      <c r="B69" s="5" t="s">
        <v>3939</v>
      </c>
      <c r="C69" s="688" t="s">
        <v>3491</v>
      </c>
      <c r="D69" s="891"/>
      <c r="E69" s="891"/>
      <c r="F69" s="531" t="s">
        <v>3502</v>
      </c>
      <c r="G69" s="269" t="s">
        <v>4580</v>
      </c>
      <c r="H69" s="379"/>
      <c r="I69" s="336"/>
    </row>
    <row r="70" spans="1:13" s="102" customFormat="1" ht="12" customHeight="1" x14ac:dyDescent="0.2">
      <c r="A70" s="537"/>
      <c r="B70" s="5" t="s">
        <v>3483</v>
      </c>
      <c r="C70" s="688" t="s">
        <v>3491</v>
      </c>
      <c r="D70" s="891"/>
      <c r="E70" s="891"/>
      <c r="F70" s="531" t="s">
        <v>3502</v>
      </c>
      <c r="G70" s="269" t="s">
        <v>4580</v>
      </c>
      <c r="H70" s="379"/>
      <c r="I70" s="336"/>
    </row>
    <row r="71" spans="1:13" s="102" customFormat="1" ht="12" customHeight="1" x14ac:dyDescent="0.2">
      <c r="A71" s="537"/>
      <c r="B71" s="5" t="s">
        <v>3940</v>
      </c>
      <c r="C71" s="688" t="s">
        <v>3492</v>
      </c>
      <c r="D71" s="891"/>
      <c r="E71" s="891"/>
      <c r="F71" s="531" t="s">
        <v>3502</v>
      </c>
      <c r="G71" s="269" t="s">
        <v>4580</v>
      </c>
      <c r="H71" s="379"/>
      <c r="I71" s="336"/>
    </row>
    <row r="72" spans="1:13" s="102" customFormat="1" ht="12" customHeight="1" x14ac:dyDescent="0.2">
      <c r="A72" s="351"/>
      <c r="B72" s="270" t="s">
        <v>3484</v>
      </c>
      <c r="C72" s="735" t="s">
        <v>3493</v>
      </c>
      <c r="D72" s="718"/>
      <c r="E72" s="718"/>
      <c r="F72" s="531" t="s">
        <v>3502</v>
      </c>
      <c r="G72" s="269" t="s">
        <v>4579</v>
      </c>
      <c r="H72" s="379"/>
      <c r="I72" s="336"/>
    </row>
    <row r="73" spans="1:13" s="102" customFormat="1" ht="12" customHeight="1" x14ac:dyDescent="0.2">
      <c r="A73" s="537"/>
      <c r="B73" s="270" t="s">
        <v>3485</v>
      </c>
      <c r="C73" s="900" t="s">
        <v>3494</v>
      </c>
      <c r="D73" s="688"/>
      <c r="E73" s="718"/>
      <c r="F73" s="531" t="s">
        <v>3503</v>
      </c>
      <c r="G73" s="269" t="s">
        <v>4579</v>
      </c>
      <c r="H73" s="379"/>
      <c r="I73" s="336"/>
    </row>
    <row r="74" spans="1:13" s="102" customFormat="1" ht="12" customHeight="1" x14ac:dyDescent="0.2">
      <c r="A74" s="351"/>
      <c r="B74" s="270" t="s">
        <v>3941</v>
      </c>
      <c r="C74" s="900" t="s">
        <v>3495</v>
      </c>
      <c r="D74" s="688"/>
      <c r="E74" s="718"/>
      <c r="F74" s="531" t="s">
        <v>3504</v>
      </c>
      <c r="G74" s="269" t="s">
        <v>4579</v>
      </c>
      <c r="H74" s="379"/>
      <c r="I74" s="336"/>
    </row>
    <row r="75" spans="1:13" s="102" customFormat="1" ht="12" customHeight="1" x14ac:dyDescent="0.2">
      <c r="A75" s="537"/>
      <c r="B75" s="270" t="s">
        <v>3940</v>
      </c>
      <c r="C75" s="735" t="s">
        <v>3496</v>
      </c>
      <c r="D75" s="718"/>
      <c r="E75" s="718"/>
      <c r="F75" s="531" t="s">
        <v>3505</v>
      </c>
      <c r="G75" s="269" t="s">
        <v>4579</v>
      </c>
      <c r="H75" s="379"/>
      <c r="I75" s="336"/>
    </row>
    <row r="76" spans="1:13" s="102" customFormat="1" ht="12" customHeight="1" x14ac:dyDescent="0.2">
      <c r="A76" s="351"/>
      <c r="B76" s="5" t="s">
        <v>3486</v>
      </c>
      <c r="C76" s="735" t="s">
        <v>3497</v>
      </c>
      <c r="D76" s="718"/>
      <c r="E76" s="718"/>
      <c r="F76" s="531" t="s">
        <v>3502</v>
      </c>
      <c r="G76" s="269" t="s">
        <v>4579</v>
      </c>
      <c r="H76" s="379"/>
      <c r="I76" s="336"/>
      <c r="K76" s="105"/>
    </row>
    <row r="77" spans="1:13" s="102" customFormat="1" ht="12" customHeight="1" x14ac:dyDescent="0.2">
      <c r="A77" s="553"/>
      <c r="B77" s="5" t="s">
        <v>3487</v>
      </c>
      <c r="C77" s="735" t="s">
        <v>3498</v>
      </c>
      <c r="D77" s="718"/>
      <c r="E77" s="718"/>
      <c r="F77" s="531" t="s">
        <v>3502</v>
      </c>
      <c r="G77" s="269" t="s">
        <v>4579</v>
      </c>
      <c r="H77" s="379"/>
      <c r="I77" s="336"/>
    </row>
    <row r="78" spans="1:13" s="102" customFormat="1" ht="12" customHeight="1" x14ac:dyDescent="0.2">
      <c r="A78" s="351"/>
      <c r="B78" s="5" t="s">
        <v>3488</v>
      </c>
      <c r="C78" s="735" t="s">
        <v>3499</v>
      </c>
      <c r="D78" s="718"/>
      <c r="E78" s="718"/>
      <c r="F78" s="531" t="s">
        <v>3502</v>
      </c>
      <c r="G78" s="269" t="s">
        <v>4579</v>
      </c>
      <c r="H78" s="379"/>
      <c r="I78" s="336"/>
      <c r="M78" s="107"/>
    </row>
    <row r="79" spans="1:13" s="102" customFormat="1" ht="12" customHeight="1" x14ac:dyDescent="0.2">
      <c r="A79" s="351"/>
      <c r="B79" s="5" t="s">
        <v>3489</v>
      </c>
      <c r="C79" s="735" t="s">
        <v>3500</v>
      </c>
      <c r="D79" s="718"/>
      <c r="E79" s="718"/>
      <c r="F79" s="531" t="s">
        <v>3502</v>
      </c>
      <c r="G79" s="269" t="s">
        <v>4580</v>
      </c>
      <c r="H79" s="379"/>
      <c r="I79" s="336"/>
    </row>
    <row r="80" spans="1:13" s="102" customFormat="1" ht="12" customHeight="1" x14ac:dyDescent="0.2">
      <c r="A80" s="351"/>
      <c r="B80" s="5" t="s">
        <v>3469</v>
      </c>
      <c r="C80" s="735" t="s">
        <v>3499</v>
      </c>
      <c r="D80" s="718"/>
      <c r="E80" s="718"/>
      <c r="F80" s="531" t="s">
        <v>3502</v>
      </c>
      <c r="G80" s="269" t="s">
        <v>4579</v>
      </c>
      <c r="H80" s="379"/>
      <c r="I80" s="336"/>
    </row>
    <row r="81" spans="1:11" s="102" customFormat="1" ht="12" customHeight="1" x14ac:dyDescent="0.2">
      <c r="A81" s="354"/>
      <c r="B81" s="5" t="s">
        <v>3490</v>
      </c>
      <c r="C81" s="735" t="s">
        <v>3501</v>
      </c>
      <c r="D81" s="718"/>
      <c r="E81" s="718"/>
      <c r="F81" s="531" t="s">
        <v>3502</v>
      </c>
      <c r="G81" s="269" t="s">
        <v>4579</v>
      </c>
      <c r="H81" s="379"/>
      <c r="I81" s="336"/>
    </row>
    <row r="82" spans="1:11" s="102" customFormat="1" ht="12" customHeight="1" x14ac:dyDescent="0.2">
      <c r="A82" s="5" t="s">
        <v>1141</v>
      </c>
      <c r="B82" s="5" t="s">
        <v>3506</v>
      </c>
      <c r="C82" s="735" t="s">
        <v>3507</v>
      </c>
      <c r="D82" s="718"/>
      <c r="E82" s="718"/>
      <c r="F82" s="531" t="s">
        <v>3509</v>
      </c>
      <c r="G82" s="269" t="s">
        <v>4579</v>
      </c>
      <c r="H82" s="379"/>
      <c r="I82" s="336"/>
    </row>
    <row r="83" spans="1:11" s="102" customFormat="1" ht="12" customHeight="1" x14ac:dyDescent="0.2">
      <c r="A83" s="554" t="s">
        <v>1698</v>
      </c>
      <c r="B83" s="5" t="s">
        <v>3451</v>
      </c>
      <c r="C83" s="735" t="s">
        <v>3508</v>
      </c>
      <c r="D83" s="718"/>
      <c r="E83" s="718"/>
      <c r="F83" s="531" t="s">
        <v>3510</v>
      </c>
      <c r="G83" s="269" t="s">
        <v>4579</v>
      </c>
      <c r="H83" s="379"/>
      <c r="I83" s="336"/>
    </row>
    <row r="84" spans="1:11" s="102" customFormat="1" ht="12" customHeight="1" x14ac:dyDescent="0.2">
      <c r="A84" s="350" t="s">
        <v>1510</v>
      </c>
      <c r="B84" s="270" t="s">
        <v>3511</v>
      </c>
      <c r="C84" s="735" t="s">
        <v>3515</v>
      </c>
      <c r="D84" s="718"/>
      <c r="E84" s="718"/>
      <c r="F84" s="531" t="s">
        <v>3461</v>
      </c>
      <c r="G84" s="269" t="s">
        <v>1990</v>
      </c>
      <c r="H84" s="379"/>
      <c r="I84" s="336"/>
    </row>
    <row r="85" spans="1:11" s="102" customFormat="1" ht="12" customHeight="1" x14ac:dyDescent="0.2">
      <c r="A85" s="351"/>
      <c r="B85" s="270" t="s">
        <v>3512</v>
      </c>
      <c r="C85" s="735" t="s">
        <v>3516</v>
      </c>
      <c r="D85" s="718"/>
      <c r="E85" s="718"/>
      <c r="F85" s="531" t="s">
        <v>3461</v>
      </c>
      <c r="G85" s="688" t="s">
        <v>3525</v>
      </c>
      <c r="H85" s="891"/>
      <c r="I85" s="689"/>
      <c r="K85" s="107"/>
    </row>
    <row r="86" spans="1:11" s="102" customFormat="1" ht="12" customHeight="1" x14ac:dyDescent="0.2">
      <c r="A86" s="351"/>
      <c r="B86" s="270" t="s">
        <v>3513</v>
      </c>
      <c r="C86" s="735" t="s">
        <v>3517</v>
      </c>
      <c r="D86" s="718"/>
      <c r="E86" s="718"/>
      <c r="F86" s="531" t="s">
        <v>3521</v>
      </c>
      <c r="G86" s="688" t="s">
        <v>3525</v>
      </c>
      <c r="H86" s="891"/>
      <c r="I86" s="689"/>
    </row>
    <row r="87" spans="1:11" s="102" customFormat="1" ht="12" customHeight="1" x14ac:dyDescent="0.2">
      <c r="A87" s="351"/>
      <c r="B87" s="270" t="s">
        <v>3512</v>
      </c>
      <c r="C87" s="884" t="s">
        <v>3518</v>
      </c>
      <c r="D87" s="886"/>
      <c r="E87" s="895"/>
      <c r="F87" s="531" t="s">
        <v>3522</v>
      </c>
      <c r="G87" s="688" t="s">
        <v>3526</v>
      </c>
      <c r="H87" s="891"/>
      <c r="I87" s="689"/>
    </row>
    <row r="88" spans="1:11" s="102" customFormat="1" ht="12" customHeight="1" x14ac:dyDescent="0.2">
      <c r="A88" s="537"/>
      <c r="B88" s="5" t="s">
        <v>3513</v>
      </c>
      <c r="C88" s="735" t="s">
        <v>3519</v>
      </c>
      <c r="D88" s="718"/>
      <c r="E88" s="718"/>
      <c r="F88" s="531" t="s">
        <v>3523</v>
      </c>
      <c r="G88" s="688" t="s">
        <v>3525</v>
      </c>
      <c r="H88" s="891"/>
      <c r="I88" s="689"/>
    </row>
    <row r="89" spans="1:11" s="102" customFormat="1" ht="12" customHeight="1" x14ac:dyDescent="0.2">
      <c r="A89" s="354"/>
      <c r="B89" s="5" t="s">
        <v>3514</v>
      </c>
      <c r="C89" s="735" t="s">
        <v>3520</v>
      </c>
      <c r="D89" s="718"/>
      <c r="E89" s="718"/>
      <c r="F89" s="531" t="s">
        <v>3524</v>
      </c>
      <c r="G89" s="269" t="s">
        <v>3527</v>
      </c>
      <c r="H89" s="379"/>
      <c r="I89" s="336"/>
    </row>
    <row r="90" spans="1:11" s="102" customFormat="1" ht="12" customHeight="1" x14ac:dyDescent="0.2">
      <c r="A90" s="270" t="s">
        <v>1511</v>
      </c>
      <c r="B90" s="270" t="s">
        <v>975</v>
      </c>
      <c r="C90" s="900" t="s">
        <v>1498</v>
      </c>
      <c r="D90" s="688"/>
      <c r="E90" s="718"/>
      <c r="F90" s="531" t="s">
        <v>1103</v>
      </c>
      <c r="G90" s="269" t="s">
        <v>479</v>
      </c>
      <c r="H90" s="379"/>
      <c r="I90" s="336"/>
    </row>
    <row r="91" spans="1:11" s="102" customFormat="1" ht="12" customHeight="1" x14ac:dyDescent="0.2">
      <c r="A91" s="270" t="s">
        <v>2</v>
      </c>
      <c r="B91" s="5" t="s">
        <v>1104</v>
      </c>
      <c r="C91" s="735" t="s">
        <v>1105</v>
      </c>
      <c r="D91" s="718"/>
      <c r="E91" s="718"/>
      <c r="F91" s="531" t="s">
        <v>1216</v>
      </c>
      <c r="G91" s="269" t="s">
        <v>3942</v>
      </c>
      <c r="H91" s="379"/>
      <c r="I91" s="336"/>
      <c r="K91" s="107"/>
    </row>
    <row r="92" spans="1:11" s="102" customFormat="1" ht="12" customHeight="1" x14ac:dyDescent="0.2">
      <c r="A92" s="351" t="s">
        <v>3</v>
      </c>
      <c r="B92" s="5" t="s">
        <v>558</v>
      </c>
      <c r="C92" s="735" t="s">
        <v>1106</v>
      </c>
      <c r="D92" s="718"/>
      <c r="E92" s="718"/>
      <c r="F92" s="531"/>
      <c r="G92" s="269" t="s">
        <v>3943</v>
      </c>
      <c r="H92" s="379"/>
      <c r="I92" s="336"/>
      <c r="K92" s="107"/>
    </row>
    <row r="93" spans="1:11" s="102" customFormat="1" ht="12" customHeight="1" x14ac:dyDescent="0.2">
      <c r="A93" s="354"/>
      <c r="B93" s="5" t="s">
        <v>1107</v>
      </c>
      <c r="C93" s="735" t="s">
        <v>1108</v>
      </c>
      <c r="D93" s="718"/>
      <c r="E93" s="718"/>
      <c r="F93" s="531"/>
      <c r="G93" s="688" t="s">
        <v>2724</v>
      </c>
      <c r="H93" s="891"/>
      <c r="I93" s="689"/>
    </row>
    <row r="94" spans="1:11" s="102" customFormat="1" ht="12" customHeight="1" x14ac:dyDescent="0.2">
      <c r="A94" s="351" t="s">
        <v>1045</v>
      </c>
      <c r="B94" s="5" t="s">
        <v>1561</v>
      </c>
      <c r="C94" s="735" t="s">
        <v>1109</v>
      </c>
      <c r="D94" s="718"/>
      <c r="E94" s="718"/>
      <c r="F94" s="531" t="s">
        <v>3944</v>
      </c>
      <c r="G94" s="269" t="s">
        <v>3945</v>
      </c>
      <c r="H94" s="379"/>
      <c r="I94" s="336"/>
    </row>
    <row r="95" spans="1:11" s="102" customFormat="1" ht="12" customHeight="1" x14ac:dyDescent="0.2">
      <c r="A95" s="351"/>
      <c r="B95" s="5" t="s">
        <v>1110</v>
      </c>
      <c r="C95" s="735" t="s">
        <v>1111</v>
      </c>
      <c r="D95" s="718"/>
      <c r="E95" s="718"/>
      <c r="F95" s="531" t="s">
        <v>1112</v>
      </c>
      <c r="G95" s="269" t="s">
        <v>3946</v>
      </c>
      <c r="H95" s="379"/>
      <c r="I95" s="336"/>
    </row>
    <row r="96" spans="1:11" s="102" customFormat="1" ht="12" customHeight="1" x14ac:dyDescent="0.2">
      <c r="A96" s="351"/>
      <c r="B96" s="270" t="s">
        <v>1113</v>
      </c>
      <c r="C96" s="900" t="s">
        <v>1833</v>
      </c>
      <c r="D96" s="688"/>
      <c r="E96" s="718"/>
      <c r="F96" s="531" t="s">
        <v>1834</v>
      </c>
      <c r="G96" s="269" t="s">
        <v>2725</v>
      </c>
      <c r="H96" s="379"/>
      <c r="I96" s="336"/>
    </row>
    <row r="97" spans="1:9" s="102" customFormat="1" ht="12" customHeight="1" x14ac:dyDescent="0.2">
      <c r="A97" s="537"/>
      <c r="B97" s="5" t="s">
        <v>1835</v>
      </c>
      <c r="C97" s="735" t="s">
        <v>1836</v>
      </c>
      <c r="D97" s="718"/>
      <c r="E97" s="718"/>
      <c r="F97" s="531" t="s">
        <v>136</v>
      </c>
      <c r="G97" s="269" t="s">
        <v>3947</v>
      </c>
      <c r="H97" s="379"/>
      <c r="I97" s="336"/>
    </row>
    <row r="98" spans="1:9" s="102" customFormat="1" ht="12" customHeight="1" x14ac:dyDescent="0.2">
      <c r="A98" s="537"/>
      <c r="B98" s="5" t="s">
        <v>1835</v>
      </c>
      <c r="C98" s="735" t="s">
        <v>1837</v>
      </c>
      <c r="D98" s="718"/>
      <c r="E98" s="718"/>
      <c r="F98" s="531" t="s">
        <v>1838</v>
      </c>
      <c r="G98" s="269" t="s">
        <v>3948</v>
      </c>
      <c r="H98" s="379"/>
      <c r="I98" s="336"/>
    </row>
    <row r="99" spans="1:9" s="102" customFormat="1" ht="12" customHeight="1" x14ac:dyDescent="0.2">
      <c r="A99" s="527"/>
      <c r="B99" s="5" t="s">
        <v>990</v>
      </c>
      <c r="C99" s="735" t="s">
        <v>593</v>
      </c>
      <c r="D99" s="718"/>
      <c r="E99" s="718"/>
      <c r="F99" s="531" t="s">
        <v>136</v>
      </c>
      <c r="G99" s="269" t="s">
        <v>3949</v>
      </c>
      <c r="H99" s="379"/>
      <c r="I99" s="336"/>
    </row>
    <row r="100" spans="1:9" s="102" customFormat="1" ht="12" customHeight="1" x14ac:dyDescent="0.2">
      <c r="A100" s="837" t="s">
        <v>616</v>
      </c>
      <c r="B100" s="5" t="s">
        <v>1657</v>
      </c>
      <c r="C100" s="735" t="s">
        <v>1906</v>
      </c>
      <c r="D100" s="718"/>
      <c r="E100" s="718"/>
      <c r="F100" s="531"/>
      <c r="G100" s="269" t="s">
        <v>2736</v>
      </c>
      <c r="H100" s="379"/>
      <c r="I100" s="336"/>
    </row>
    <row r="101" spans="1:9" s="102" customFormat="1" ht="12" customHeight="1" x14ac:dyDescent="0.2">
      <c r="A101" s="901"/>
      <c r="B101" s="5" t="s">
        <v>1907</v>
      </c>
      <c r="C101" s="735" t="s">
        <v>1908</v>
      </c>
      <c r="D101" s="718"/>
      <c r="E101" s="718"/>
      <c r="F101" s="531" t="s">
        <v>3950</v>
      </c>
      <c r="G101" s="269" t="s">
        <v>2726</v>
      </c>
      <c r="H101" s="379"/>
      <c r="I101" s="336"/>
    </row>
    <row r="102" spans="1:9" s="102" customFormat="1" ht="12" customHeight="1" x14ac:dyDescent="0.2">
      <c r="A102" s="902"/>
      <c r="B102" s="5" t="s">
        <v>2625</v>
      </c>
      <c r="C102" s="735" t="s">
        <v>2626</v>
      </c>
      <c r="D102" s="718"/>
      <c r="E102" s="718"/>
      <c r="F102" s="531" t="s">
        <v>3951</v>
      </c>
      <c r="G102" s="269" t="s">
        <v>2727</v>
      </c>
      <c r="H102" s="379"/>
      <c r="I102" s="336"/>
    </row>
    <row r="103" spans="1:9" s="102" customFormat="1" ht="12" customHeight="1" x14ac:dyDescent="0.2">
      <c r="A103" s="526" t="s">
        <v>1909</v>
      </c>
      <c r="B103" s="5" t="s">
        <v>1910</v>
      </c>
      <c r="C103" s="735" t="s">
        <v>1911</v>
      </c>
      <c r="D103" s="718"/>
      <c r="E103" s="718"/>
      <c r="F103" s="531" t="s">
        <v>1912</v>
      </c>
      <c r="G103" s="269" t="s">
        <v>2728</v>
      </c>
      <c r="H103" s="379"/>
      <c r="I103" s="336"/>
    </row>
    <row r="104" spans="1:9" s="102" customFormat="1" ht="12" customHeight="1" x14ac:dyDescent="0.2">
      <c r="A104" s="555"/>
      <c r="B104" s="527" t="s">
        <v>1910</v>
      </c>
      <c r="C104" s="898" t="s">
        <v>1913</v>
      </c>
      <c r="D104" s="899"/>
      <c r="E104" s="899"/>
      <c r="F104" s="545" t="s">
        <v>2737</v>
      </c>
      <c r="G104" s="543" t="s">
        <v>2729</v>
      </c>
      <c r="H104" s="544"/>
      <c r="I104" s="556"/>
    </row>
    <row r="105" spans="1:9" s="102" customFormat="1" ht="12" customHeight="1" x14ac:dyDescent="0.2">
      <c r="A105" s="555"/>
      <c r="B105" s="5" t="s">
        <v>1657</v>
      </c>
      <c r="C105" s="735" t="s">
        <v>426</v>
      </c>
      <c r="D105" s="718"/>
      <c r="E105" s="718"/>
      <c r="F105" s="531" t="s">
        <v>1912</v>
      </c>
      <c r="G105" s="269" t="s">
        <v>2730</v>
      </c>
      <c r="H105" s="379"/>
      <c r="I105" s="336"/>
    </row>
    <row r="106" spans="1:9" s="102" customFormat="1" ht="12" customHeight="1" x14ac:dyDescent="0.2">
      <c r="A106" s="555"/>
      <c r="B106" s="5" t="s">
        <v>427</v>
      </c>
      <c r="C106" s="735" t="s">
        <v>2731</v>
      </c>
      <c r="D106" s="718"/>
      <c r="E106" s="718"/>
      <c r="F106" s="531" t="s">
        <v>1912</v>
      </c>
      <c r="G106" s="269" t="s">
        <v>2732</v>
      </c>
      <c r="H106" s="379"/>
      <c r="I106" s="336"/>
    </row>
    <row r="107" spans="1:9" s="102" customFormat="1" ht="12" customHeight="1" x14ac:dyDescent="0.2">
      <c r="A107" s="555"/>
      <c r="B107" s="5" t="s">
        <v>1907</v>
      </c>
      <c r="C107" s="735" t="s">
        <v>2279</v>
      </c>
      <c r="D107" s="718"/>
      <c r="E107" s="718"/>
      <c r="F107" s="531" t="s">
        <v>3952</v>
      </c>
      <c r="G107" s="269" t="s">
        <v>3953</v>
      </c>
      <c r="H107" s="379"/>
      <c r="I107" s="336"/>
    </row>
    <row r="108" spans="1:9" s="102" customFormat="1" ht="12" customHeight="1" x14ac:dyDescent="0.2">
      <c r="A108" s="555"/>
      <c r="B108" s="5" t="s">
        <v>1907</v>
      </c>
      <c r="C108" s="735" t="s">
        <v>2280</v>
      </c>
      <c r="D108" s="718"/>
      <c r="E108" s="718"/>
      <c r="F108" s="531" t="s">
        <v>2281</v>
      </c>
      <c r="G108" s="269" t="s">
        <v>3954</v>
      </c>
      <c r="H108" s="379"/>
      <c r="I108" s="336"/>
    </row>
    <row r="109" spans="1:9" s="102" customFormat="1" ht="12" customHeight="1" x14ac:dyDescent="0.2">
      <c r="A109" s="537"/>
      <c r="B109" s="5" t="s">
        <v>558</v>
      </c>
      <c r="C109" s="735" t="s">
        <v>1871</v>
      </c>
      <c r="D109" s="718"/>
      <c r="E109" s="718"/>
      <c r="F109" s="531" t="s">
        <v>1912</v>
      </c>
      <c r="G109" s="269" t="s">
        <v>3955</v>
      </c>
      <c r="H109" s="379"/>
      <c r="I109" s="336"/>
    </row>
    <row r="110" spans="1:9" s="102" customFormat="1" ht="12" customHeight="1" x14ac:dyDescent="0.2">
      <c r="A110" s="537"/>
      <c r="B110" s="5" t="s">
        <v>1743</v>
      </c>
      <c r="C110" s="735" t="s">
        <v>1744</v>
      </c>
      <c r="D110" s="718"/>
      <c r="E110" s="718"/>
      <c r="F110" s="531"/>
      <c r="G110" s="269" t="s">
        <v>3956</v>
      </c>
      <c r="H110" s="379"/>
      <c r="I110" s="336"/>
    </row>
    <row r="111" spans="1:9" s="102" customFormat="1" ht="12" customHeight="1" x14ac:dyDescent="0.2">
      <c r="A111" s="537"/>
      <c r="B111" s="5" t="s">
        <v>1657</v>
      </c>
      <c r="C111" s="735" t="s">
        <v>759</v>
      </c>
      <c r="D111" s="718"/>
      <c r="E111" s="718"/>
      <c r="F111" s="531" t="s">
        <v>3957</v>
      </c>
      <c r="G111" s="269" t="s">
        <v>3958</v>
      </c>
      <c r="H111" s="379"/>
      <c r="I111" s="336"/>
    </row>
    <row r="112" spans="1:9" s="102" customFormat="1" ht="12" customHeight="1" x14ac:dyDescent="0.2">
      <c r="A112" s="537"/>
      <c r="B112" s="5" t="s">
        <v>558</v>
      </c>
      <c r="C112" s="735" t="s">
        <v>760</v>
      </c>
      <c r="D112" s="718"/>
      <c r="E112" s="718"/>
      <c r="F112" s="531" t="s">
        <v>1912</v>
      </c>
      <c r="G112" s="269" t="s">
        <v>2734</v>
      </c>
      <c r="H112" s="379"/>
      <c r="I112" s="336"/>
    </row>
    <row r="113" spans="1:12" ht="12" customHeight="1" x14ac:dyDescent="0.2">
      <c r="A113" s="527"/>
      <c r="B113" s="5" t="s">
        <v>761</v>
      </c>
      <c r="C113" s="735" t="s">
        <v>762</v>
      </c>
      <c r="D113" s="718"/>
      <c r="E113" s="718"/>
      <c r="F113" s="531" t="s">
        <v>763</v>
      </c>
      <c r="G113" s="269" t="s">
        <v>2735</v>
      </c>
      <c r="H113" s="379"/>
      <c r="I113" s="336"/>
    </row>
    <row r="114" spans="1:12" ht="12" customHeight="1" x14ac:dyDescent="0.2">
      <c r="A114" s="557" t="s">
        <v>764</v>
      </c>
      <c r="B114" s="546"/>
      <c r="C114" s="546"/>
      <c r="D114" s="546"/>
      <c r="E114" s="546"/>
      <c r="F114" s="546"/>
      <c r="G114" s="546"/>
      <c r="H114" s="546"/>
      <c r="I114" s="546"/>
    </row>
    <row r="115" spans="1:12" s="105" customFormat="1" ht="14.15" customHeight="1" x14ac:dyDescent="0.2">
      <c r="A115" s="558" t="s">
        <v>765</v>
      </c>
      <c r="B115" s="536" t="s">
        <v>1089</v>
      </c>
      <c r="C115" s="885" t="s">
        <v>1090</v>
      </c>
      <c r="D115" s="885"/>
      <c r="E115" s="885"/>
      <c r="F115" s="885"/>
      <c r="G115" s="635" t="s">
        <v>1091</v>
      </c>
      <c r="H115" s="636"/>
      <c r="I115" s="637"/>
      <c r="K115" s="108"/>
      <c r="L115" s="108"/>
    </row>
    <row r="116" spans="1:12" s="105" customFormat="1" ht="12" customHeight="1" x14ac:dyDescent="0.2">
      <c r="A116" s="559" t="s">
        <v>2233</v>
      </c>
      <c r="B116" s="551" t="s">
        <v>766</v>
      </c>
      <c r="C116" s="894" t="s">
        <v>800</v>
      </c>
      <c r="D116" s="895"/>
      <c r="E116" s="895"/>
      <c r="F116" s="531" t="s">
        <v>136</v>
      </c>
      <c r="G116" s="269" t="s">
        <v>2738</v>
      </c>
      <c r="H116" s="532"/>
      <c r="I116" s="336"/>
      <c r="K116" s="108"/>
      <c r="L116" s="108"/>
    </row>
    <row r="117" spans="1:12" s="105" customFormat="1" ht="12" customHeight="1" x14ac:dyDescent="0.2">
      <c r="A117" s="560"/>
      <c r="B117" s="551" t="s">
        <v>801</v>
      </c>
      <c r="C117" s="894" t="s">
        <v>661</v>
      </c>
      <c r="D117" s="895"/>
      <c r="E117" s="895"/>
      <c r="F117" s="531" t="s">
        <v>1216</v>
      </c>
      <c r="G117" s="269" t="s">
        <v>2739</v>
      </c>
      <c r="H117" s="532"/>
      <c r="I117" s="336"/>
      <c r="K117" s="108"/>
      <c r="L117" s="108"/>
    </row>
    <row r="118" spans="1:12" s="105" customFormat="1" ht="12" customHeight="1" x14ac:dyDescent="0.2">
      <c r="A118" s="560"/>
      <c r="B118" s="551" t="s">
        <v>801</v>
      </c>
      <c r="C118" s="896" t="s">
        <v>1416</v>
      </c>
      <c r="D118" s="897"/>
      <c r="E118" s="897"/>
      <c r="F118" s="531" t="s">
        <v>136</v>
      </c>
      <c r="G118" s="269" t="s">
        <v>1417</v>
      </c>
      <c r="H118" s="532"/>
      <c r="I118" s="336"/>
      <c r="K118" s="108"/>
      <c r="L118" s="108"/>
    </row>
    <row r="119" spans="1:12" s="105" customFormat="1" ht="12" customHeight="1" x14ac:dyDescent="0.2">
      <c r="A119" s="560"/>
      <c r="B119" s="551" t="s">
        <v>191</v>
      </c>
      <c r="C119" s="735" t="s">
        <v>491</v>
      </c>
      <c r="D119" s="718"/>
      <c r="E119" s="718"/>
      <c r="F119" s="531" t="s">
        <v>492</v>
      </c>
      <c r="G119" s="269" t="s">
        <v>2740</v>
      </c>
      <c r="H119" s="532"/>
      <c r="I119" s="336"/>
      <c r="K119" s="108"/>
      <c r="L119" s="108"/>
    </row>
    <row r="120" spans="1:12" s="105" customFormat="1" ht="12" customHeight="1" x14ac:dyDescent="0.2">
      <c r="A120" s="560"/>
      <c r="B120" s="551" t="s">
        <v>1963</v>
      </c>
      <c r="C120" s="894" t="s">
        <v>1964</v>
      </c>
      <c r="D120" s="895"/>
      <c r="E120" s="895"/>
      <c r="F120" s="531" t="s">
        <v>136</v>
      </c>
      <c r="G120" s="269" t="s">
        <v>2741</v>
      </c>
      <c r="H120" s="532"/>
      <c r="I120" s="336"/>
      <c r="K120" s="108"/>
      <c r="L120" s="108"/>
    </row>
    <row r="121" spans="1:12" s="105" customFormat="1" ht="12" customHeight="1" x14ac:dyDescent="0.2">
      <c r="A121" s="560"/>
      <c r="B121" s="551" t="s">
        <v>1965</v>
      </c>
      <c r="C121" s="894" t="s">
        <v>1359</v>
      </c>
      <c r="D121" s="895"/>
      <c r="E121" s="895"/>
      <c r="F121" s="531" t="s">
        <v>136</v>
      </c>
      <c r="G121" s="269" t="s">
        <v>2740</v>
      </c>
      <c r="H121" s="532"/>
      <c r="I121" s="336"/>
      <c r="K121" s="108"/>
      <c r="L121" s="108"/>
    </row>
    <row r="122" spans="1:12" s="102" customFormat="1" ht="12" customHeight="1" x14ac:dyDescent="0.2">
      <c r="A122" s="555"/>
      <c r="B122" s="5" t="s">
        <v>1360</v>
      </c>
      <c r="C122" s="735" t="s">
        <v>1894</v>
      </c>
      <c r="D122" s="718"/>
      <c r="E122" s="718"/>
      <c r="F122" s="531" t="s">
        <v>1814</v>
      </c>
      <c r="G122" s="269" t="s">
        <v>3959</v>
      </c>
      <c r="H122" s="532"/>
      <c r="I122" s="336"/>
    </row>
    <row r="123" spans="1:12" s="102" customFormat="1" ht="12" customHeight="1" x14ac:dyDescent="0.2">
      <c r="A123" s="555"/>
      <c r="B123" s="5" t="s">
        <v>1360</v>
      </c>
      <c r="C123" s="735" t="s">
        <v>1895</v>
      </c>
      <c r="D123" s="718"/>
      <c r="E123" s="718"/>
      <c r="F123" s="531" t="s">
        <v>1814</v>
      </c>
      <c r="G123" s="269" t="s">
        <v>2742</v>
      </c>
      <c r="H123" s="532"/>
      <c r="I123" s="336"/>
    </row>
    <row r="124" spans="1:12" s="102" customFormat="1" ht="12" customHeight="1" x14ac:dyDescent="0.2">
      <c r="A124" s="555"/>
      <c r="B124" s="5" t="s">
        <v>1360</v>
      </c>
      <c r="C124" s="735" t="s">
        <v>950</v>
      </c>
      <c r="D124" s="718"/>
      <c r="E124" s="718"/>
      <c r="F124" s="531" t="s">
        <v>1814</v>
      </c>
      <c r="G124" s="269" t="s">
        <v>488</v>
      </c>
      <c r="H124" s="532"/>
      <c r="I124" s="336"/>
    </row>
    <row r="125" spans="1:12" s="102" customFormat="1" ht="12" customHeight="1" x14ac:dyDescent="0.2">
      <c r="A125" s="555"/>
      <c r="B125" s="5" t="s">
        <v>1526</v>
      </c>
      <c r="C125" s="688" t="s">
        <v>951</v>
      </c>
      <c r="D125" s="891"/>
      <c r="E125" s="891"/>
      <c r="F125" s="531" t="s">
        <v>953</v>
      </c>
      <c r="G125" s="269" t="s">
        <v>2743</v>
      </c>
      <c r="H125" s="532"/>
      <c r="I125" s="336"/>
    </row>
    <row r="126" spans="1:12" s="102" customFormat="1" ht="12" customHeight="1" x14ac:dyDescent="0.2">
      <c r="A126" s="555"/>
      <c r="B126" s="5" t="s">
        <v>1526</v>
      </c>
      <c r="C126" s="688" t="s">
        <v>952</v>
      </c>
      <c r="D126" s="891"/>
      <c r="E126" s="891"/>
      <c r="F126" s="531" t="s">
        <v>1814</v>
      </c>
      <c r="G126" s="269" t="s">
        <v>488</v>
      </c>
      <c r="H126" s="532"/>
      <c r="I126" s="336"/>
    </row>
    <row r="127" spans="1:12" s="102" customFormat="1" ht="12" customHeight="1" x14ac:dyDescent="0.2">
      <c r="A127" s="555"/>
      <c r="B127" s="5" t="s">
        <v>696</v>
      </c>
      <c r="C127" s="894" t="s">
        <v>1362</v>
      </c>
      <c r="D127" s="895"/>
      <c r="E127" s="895"/>
      <c r="F127" s="531" t="s">
        <v>1814</v>
      </c>
      <c r="G127" s="269" t="s">
        <v>488</v>
      </c>
      <c r="H127" s="532"/>
      <c r="I127" s="336"/>
    </row>
    <row r="128" spans="1:12" s="102" customFormat="1" ht="12" customHeight="1" x14ac:dyDescent="0.2">
      <c r="A128" s="555"/>
      <c r="B128" s="270" t="s">
        <v>1363</v>
      </c>
      <c r="C128" s="735" t="s">
        <v>1364</v>
      </c>
      <c r="D128" s="718"/>
      <c r="E128" s="718"/>
      <c r="F128" s="531" t="s">
        <v>1365</v>
      </c>
      <c r="G128" s="688" t="s">
        <v>2744</v>
      </c>
      <c r="H128" s="891"/>
      <c r="I128" s="689"/>
      <c r="K128" s="107"/>
    </row>
    <row r="129" spans="1:12" s="105" customFormat="1" ht="12" customHeight="1" x14ac:dyDescent="0.2">
      <c r="A129" s="537"/>
      <c r="B129" s="5" t="s">
        <v>990</v>
      </c>
      <c r="C129" s="735" t="s">
        <v>1366</v>
      </c>
      <c r="D129" s="718"/>
      <c r="E129" s="718"/>
      <c r="F129" s="531" t="s">
        <v>1216</v>
      </c>
      <c r="G129" s="269" t="s">
        <v>2733</v>
      </c>
      <c r="H129" s="532"/>
      <c r="I129" s="336"/>
      <c r="K129" s="108"/>
      <c r="L129" s="108"/>
    </row>
    <row r="130" spans="1:12" s="102" customFormat="1" ht="12" customHeight="1" x14ac:dyDescent="0.2">
      <c r="A130" s="537"/>
      <c r="B130" s="5" t="s">
        <v>1376</v>
      </c>
      <c r="C130" s="735" t="s">
        <v>1364</v>
      </c>
      <c r="D130" s="718"/>
      <c r="E130" s="718"/>
      <c r="F130" s="531" t="s">
        <v>136</v>
      </c>
      <c r="G130" s="269" t="s">
        <v>2745</v>
      </c>
      <c r="H130" s="532"/>
      <c r="I130" s="336"/>
    </row>
    <row r="131" spans="1:12" s="102" customFormat="1" ht="12" customHeight="1" x14ac:dyDescent="0.2">
      <c r="A131" s="555"/>
      <c r="B131" s="5" t="s">
        <v>1376</v>
      </c>
      <c r="C131" s="735" t="s">
        <v>2746</v>
      </c>
      <c r="D131" s="718"/>
      <c r="E131" s="718"/>
      <c r="F131" s="531" t="s">
        <v>1216</v>
      </c>
      <c r="G131" s="269" t="s">
        <v>2747</v>
      </c>
      <c r="H131" s="532"/>
      <c r="I131" s="336"/>
      <c r="K131" s="107"/>
    </row>
    <row r="132" spans="1:12" s="102" customFormat="1" ht="12" customHeight="1" x14ac:dyDescent="0.2">
      <c r="A132" s="537"/>
      <c r="B132" s="5" t="s">
        <v>727</v>
      </c>
      <c r="C132" s="735" t="s">
        <v>728</v>
      </c>
      <c r="D132" s="718"/>
      <c r="E132" s="718"/>
      <c r="F132" s="531" t="s">
        <v>1216</v>
      </c>
      <c r="G132" s="269" t="s">
        <v>2748</v>
      </c>
      <c r="H132" s="532"/>
      <c r="I132" s="336"/>
      <c r="K132" s="107"/>
    </row>
    <row r="133" spans="1:12" s="102" customFormat="1" ht="12" customHeight="1" x14ac:dyDescent="0.2">
      <c r="A133" s="555"/>
      <c r="B133" s="5" t="s">
        <v>727</v>
      </c>
      <c r="C133" s="735" t="s">
        <v>729</v>
      </c>
      <c r="D133" s="718"/>
      <c r="E133" s="718"/>
      <c r="F133" s="531" t="s">
        <v>1216</v>
      </c>
      <c r="G133" s="269" t="s">
        <v>2749</v>
      </c>
      <c r="H133" s="532"/>
      <c r="I133" s="336"/>
      <c r="K133" s="107"/>
    </row>
    <row r="134" spans="1:12" s="102" customFormat="1" ht="12" customHeight="1" x14ac:dyDescent="0.2">
      <c r="A134" s="555"/>
      <c r="B134" s="5" t="s">
        <v>730</v>
      </c>
      <c r="C134" s="735" t="s">
        <v>1896</v>
      </c>
      <c r="D134" s="718"/>
      <c r="E134" s="718"/>
      <c r="F134" s="531" t="s">
        <v>1216</v>
      </c>
      <c r="G134" s="269" t="s">
        <v>2750</v>
      </c>
      <c r="H134" s="532"/>
      <c r="I134" s="336"/>
      <c r="K134" s="107"/>
    </row>
    <row r="135" spans="1:12" s="102" customFormat="1" ht="12" customHeight="1" x14ac:dyDescent="0.2">
      <c r="A135" s="555"/>
      <c r="B135" s="5" t="s">
        <v>1897</v>
      </c>
      <c r="C135" s="735" t="s">
        <v>1898</v>
      </c>
      <c r="D135" s="718"/>
      <c r="E135" s="718"/>
      <c r="F135" s="531" t="s">
        <v>1216</v>
      </c>
      <c r="G135" s="269" t="s">
        <v>2751</v>
      </c>
      <c r="H135" s="532"/>
      <c r="I135" s="336"/>
      <c r="K135" s="107"/>
    </row>
    <row r="136" spans="1:12" s="102" customFormat="1" ht="12" customHeight="1" x14ac:dyDescent="0.2">
      <c r="A136" s="555"/>
      <c r="B136" s="5" t="s">
        <v>1897</v>
      </c>
      <c r="C136" s="688" t="s">
        <v>1740</v>
      </c>
      <c r="D136" s="891"/>
      <c r="E136" s="891"/>
      <c r="F136" s="531" t="s">
        <v>1216</v>
      </c>
      <c r="G136" s="269" t="s">
        <v>2752</v>
      </c>
      <c r="H136" s="532"/>
      <c r="I136" s="336"/>
      <c r="K136" s="107"/>
      <c r="L136" s="107"/>
    </row>
    <row r="137" spans="1:12" s="102" customFormat="1" ht="12" customHeight="1" x14ac:dyDescent="0.2">
      <c r="A137" s="555"/>
      <c r="B137" s="5" t="s">
        <v>1897</v>
      </c>
      <c r="C137" s="688" t="s">
        <v>1741</v>
      </c>
      <c r="D137" s="891"/>
      <c r="E137" s="891"/>
      <c r="F137" s="531" t="s">
        <v>1216</v>
      </c>
      <c r="G137" s="269" t="s">
        <v>2753</v>
      </c>
      <c r="H137" s="532"/>
      <c r="I137" s="336"/>
      <c r="K137" s="107"/>
      <c r="L137" s="107"/>
    </row>
    <row r="138" spans="1:12" s="102" customFormat="1" ht="12" customHeight="1" x14ac:dyDescent="0.2">
      <c r="A138" s="555"/>
      <c r="B138" s="5" t="s">
        <v>190</v>
      </c>
      <c r="C138" s="735" t="s">
        <v>2754</v>
      </c>
      <c r="D138" s="718"/>
      <c r="E138" s="718"/>
      <c r="F138" s="531" t="s">
        <v>1216</v>
      </c>
      <c r="G138" s="269" t="s">
        <v>3960</v>
      </c>
      <c r="H138" s="532"/>
      <c r="I138" s="336"/>
      <c r="K138" s="107"/>
      <c r="L138" s="107"/>
    </row>
    <row r="139" spans="1:12" s="102" customFormat="1" ht="12" customHeight="1" x14ac:dyDescent="0.2">
      <c r="A139" s="555"/>
      <c r="B139" s="5" t="s">
        <v>1648</v>
      </c>
      <c r="C139" s="735" t="s">
        <v>1649</v>
      </c>
      <c r="D139" s="718"/>
      <c r="E139" s="718"/>
      <c r="F139" s="531" t="s">
        <v>1216</v>
      </c>
      <c r="G139" s="269" t="s">
        <v>1694</v>
      </c>
      <c r="H139" s="532"/>
      <c r="I139" s="336"/>
      <c r="K139" s="107"/>
    </row>
    <row r="140" spans="1:12" s="102" customFormat="1" ht="12" customHeight="1" x14ac:dyDescent="0.2">
      <c r="A140" s="555"/>
      <c r="B140" s="5" t="s">
        <v>832</v>
      </c>
      <c r="C140" s="735" t="s">
        <v>833</v>
      </c>
      <c r="D140" s="718"/>
      <c r="E140" s="718"/>
      <c r="F140" s="531" t="s">
        <v>1216</v>
      </c>
      <c r="G140" s="269" t="s">
        <v>2755</v>
      </c>
      <c r="H140" s="532"/>
      <c r="I140" s="336"/>
      <c r="K140" s="107"/>
    </row>
    <row r="141" spans="1:12" s="102" customFormat="1" ht="12" customHeight="1" x14ac:dyDescent="0.2">
      <c r="A141" s="555"/>
      <c r="B141" s="5" t="s">
        <v>835</v>
      </c>
      <c r="C141" s="735" t="s">
        <v>836</v>
      </c>
      <c r="D141" s="718"/>
      <c r="E141" s="718"/>
      <c r="F141" s="531" t="s">
        <v>136</v>
      </c>
      <c r="G141" s="269" t="s">
        <v>837</v>
      </c>
      <c r="H141" s="532"/>
      <c r="I141" s="336"/>
      <c r="K141" s="107"/>
    </row>
    <row r="142" spans="1:12" s="102" customFormat="1" ht="12" customHeight="1" x14ac:dyDescent="0.2">
      <c r="A142" s="555"/>
      <c r="B142" s="5" t="s">
        <v>835</v>
      </c>
      <c r="C142" s="735" t="s">
        <v>836</v>
      </c>
      <c r="D142" s="718"/>
      <c r="E142" s="718"/>
      <c r="F142" s="531" t="s">
        <v>136</v>
      </c>
      <c r="G142" s="269" t="s">
        <v>2756</v>
      </c>
      <c r="H142" s="532"/>
      <c r="I142" s="336"/>
      <c r="K142" s="107"/>
    </row>
    <row r="143" spans="1:12" s="102" customFormat="1" ht="12" customHeight="1" x14ac:dyDescent="0.2">
      <c r="A143" s="555"/>
      <c r="B143" s="5" t="s">
        <v>1648</v>
      </c>
      <c r="C143" s="735" t="s">
        <v>1032</v>
      </c>
      <c r="D143" s="718"/>
      <c r="E143" s="718"/>
      <c r="F143" s="531" t="s">
        <v>136</v>
      </c>
      <c r="G143" s="269" t="s">
        <v>2756</v>
      </c>
      <c r="H143" s="532"/>
      <c r="I143" s="336"/>
      <c r="K143" s="107"/>
    </row>
    <row r="144" spans="1:12" s="102" customFormat="1" ht="12" customHeight="1" x14ac:dyDescent="0.2">
      <c r="A144" s="555"/>
      <c r="B144" s="5" t="s">
        <v>1137</v>
      </c>
      <c r="C144" s="735" t="s">
        <v>1138</v>
      </c>
      <c r="D144" s="718"/>
      <c r="E144" s="718"/>
      <c r="F144" s="531" t="s">
        <v>1216</v>
      </c>
      <c r="G144" s="269" t="s">
        <v>1275</v>
      </c>
      <c r="H144" s="532"/>
      <c r="I144" s="336"/>
      <c r="K144" s="107"/>
    </row>
    <row r="145" spans="1:12" s="102" customFormat="1" ht="12" customHeight="1" x14ac:dyDescent="0.2">
      <c r="A145" s="555"/>
      <c r="B145" s="5" t="s">
        <v>1137</v>
      </c>
      <c r="C145" s="735" t="s">
        <v>1863</v>
      </c>
      <c r="D145" s="718"/>
      <c r="E145" s="718"/>
      <c r="F145" s="531" t="s">
        <v>1864</v>
      </c>
      <c r="G145" s="688" t="s">
        <v>1696</v>
      </c>
      <c r="H145" s="891"/>
      <c r="I145" s="689"/>
    </row>
    <row r="146" spans="1:12" s="102" customFormat="1" ht="12" customHeight="1" x14ac:dyDescent="0.2">
      <c r="A146" s="555"/>
      <c r="B146" s="5" t="s">
        <v>1137</v>
      </c>
      <c r="C146" s="735" t="s">
        <v>1232</v>
      </c>
      <c r="D146" s="718"/>
      <c r="E146" s="718"/>
      <c r="F146" s="531" t="s">
        <v>136</v>
      </c>
      <c r="G146" s="269" t="s">
        <v>433</v>
      </c>
      <c r="H146" s="532"/>
      <c r="I146" s="336"/>
    </row>
    <row r="147" spans="1:12" s="102" customFormat="1" ht="12" customHeight="1" x14ac:dyDescent="0.2">
      <c r="A147" s="555"/>
      <c r="B147" s="5" t="s">
        <v>1137</v>
      </c>
      <c r="C147" s="735" t="s">
        <v>1233</v>
      </c>
      <c r="D147" s="718"/>
      <c r="E147" s="718"/>
      <c r="F147" s="531" t="s">
        <v>136</v>
      </c>
      <c r="G147" s="269" t="s">
        <v>434</v>
      </c>
      <c r="H147" s="532"/>
      <c r="I147" s="336"/>
    </row>
    <row r="148" spans="1:12" s="102" customFormat="1" ht="12" customHeight="1" x14ac:dyDescent="0.2">
      <c r="A148" s="555"/>
      <c r="B148" s="5" t="s">
        <v>1137</v>
      </c>
      <c r="C148" s="735" t="s">
        <v>1234</v>
      </c>
      <c r="D148" s="718"/>
      <c r="E148" s="718"/>
      <c r="F148" s="531" t="s">
        <v>136</v>
      </c>
      <c r="G148" s="269" t="s">
        <v>1463</v>
      </c>
      <c r="H148" s="532"/>
      <c r="I148" s="336"/>
    </row>
    <row r="149" spans="1:12" s="102" customFormat="1" ht="12" customHeight="1" x14ac:dyDescent="0.2">
      <c r="A149" s="562"/>
      <c r="B149" s="5" t="s">
        <v>1137</v>
      </c>
      <c r="C149" s="735" t="s">
        <v>1821</v>
      </c>
      <c r="D149" s="718"/>
      <c r="E149" s="718"/>
      <c r="F149" s="531" t="s">
        <v>136</v>
      </c>
      <c r="G149" s="269" t="s">
        <v>435</v>
      </c>
      <c r="H149" s="532"/>
      <c r="I149" s="336"/>
    </row>
    <row r="150" spans="1:12" s="102" customFormat="1" ht="12" customHeight="1" x14ac:dyDescent="0.2">
      <c r="A150" s="537"/>
      <c r="B150" s="5" t="s">
        <v>1137</v>
      </c>
      <c r="C150" s="735" t="s">
        <v>1822</v>
      </c>
      <c r="D150" s="718"/>
      <c r="E150" s="718"/>
      <c r="F150" s="531" t="s">
        <v>1566</v>
      </c>
      <c r="G150" s="269" t="s">
        <v>435</v>
      </c>
      <c r="H150" s="532"/>
      <c r="I150" s="336"/>
    </row>
    <row r="151" spans="1:12" s="102" customFormat="1" ht="12" customHeight="1" x14ac:dyDescent="0.2">
      <c r="A151" s="537"/>
      <c r="B151" s="5" t="s">
        <v>1137</v>
      </c>
      <c r="C151" s="735" t="s">
        <v>36</v>
      </c>
      <c r="D151" s="718"/>
      <c r="E151" s="718"/>
      <c r="F151" s="531" t="s">
        <v>136</v>
      </c>
      <c r="G151" s="269" t="s">
        <v>37</v>
      </c>
      <c r="H151" s="532"/>
      <c r="I151" s="336"/>
    </row>
    <row r="152" spans="1:12" s="102" customFormat="1" ht="12" customHeight="1" x14ac:dyDescent="0.2">
      <c r="A152" s="537"/>
      <c r="B152" s="5" t="s">
        <v>1137</v>
      </c>
      <c r="C152" s="735" t="s">
        <v>38</v>
      </c>
      <c r="D152" s="718"/>
      <c r="E152" s="718"/>
      <c r="F152" s="531" t="s">
        <v>136</v>
      </c>
      <c r="G152" s="269" t="s">
        <v>39</v>
      </c>
      <c r="H152" s="532"/>
      <c r="I152" s="336"/>
    </row>
    <row r="153" spans="1:12" s="102" customFormat="1" ht="12" customHeight="1" x14ac:dyDescent="0.2">
      <c r="A153" s="537"/>
      <c r="B153" s="5" t="s">
        <v>1137</v>
      </c>
      <c r="C153" s="735" t="s">
        <v>38</v>
      </c>
      <c r="D153" s="718"/>
      <c r="E153" s="718"/>
      <c r="F153" s="531" t="s">
        <v>136</v>
      </c>
      <c r="G153" s="269" t="s">
        <v>40</v>
      </c>
      <c r="H153" s="532"/>
      <c r="I153" s="336"/>
    </row>
    <row r="154" spans="1:12" s="102" customFormat="1" ht="12" customHeight="1" x14ac:dyDescent="0.2">
      <c r="A154" s="537"/>
      <c r="B154" s="5" t="s">
        <v>1137</v>
      </c>
      <c r="C154" s="735" t="s">
        <v>38</v>
      </c>
      <c r="D154" s="718"/>
      <c r="E154" s="718"/>
      <c r="F154" s="531" t="s">
        <v>136</v>
      </c>
      <c r="G154" s="269" t="s">
        <v>41</v>
      </c>
      <c r="H154" s="532"/>
      <c r="I154" s="336"/>
    </row>
    <row r="155" spans="1:12" s="102" customFormat="1" ht="12" customHeight="1" x14ac:dyDescent="0.2">
      <c r="A155" s="537"/>
      <c r="B155" s="5" t="s">
        <v>1137</v>
      </c>
      <c r="C155" s="735" t="s">
        <v>38</v>
      </c>
      <c r="D155" s="718"/>
      <c r="E155" s="718"/>
      <c r="F155" s="531" t="s">
        <v>136</v>
      </c>
      <c r="G155" s="269" t="s">
        <v>1153</v>
      </c>
      <c r="H155" s="532"/>
      <c r="I155" s="336"/>
    </row>
    <row r="156" spans="1:12" s="102" customFormat="1" ht="12" customHeight="1" x14ac:dyDescent="0.2">
      <c r="A156" s="537"/>
      <c r="B156" s="5" t="s">
        <v>1137</v>
      </c>
      <c r="C156" s="735" t="s">
        <v>38</v>
      </c>
      <c r="D156" s="718"/>
      <c r="E156" s="718"/>
      <c r="F156" s="531" t="s">
        <v>136</v>
      </c>
      <c r="G156" s="269" t="s">
        <v>970</v>
      </c>
      <c r="H156" s="532"/>
      <c r="I156" s="336"/>
    </row>
    <row r="157" spans="1:12" s="102" customFormat="1" ht="12" customHeight="1" x14ac:dyDescent="0.2">
      <c r="A157" s="537"/>
      <c r="B157" s="5" t="s">
        <v>1137</v>
      </c>
      <c r="C157" s="735" t="s">
        <v>38</v>
      </c>
      <c r="D157" s="718"/>
      <c r="E157" s="718"/>
      <c r="F157" s="531" t="s">
        <v>136</v>
      </c>
      <c r="G157" s="269" t="s">
        <v>1560</v>
      </c>
      <c r="H157" s="532"/>
      <c r="I157" s="336"/>
    </row>
    <row r="158" spans="1:12" s="102" customFormat="1" ht="12" customHeight="1" x14ac:dyDescent="0.2">
      <c r="A158" s="527"/>
      <c r="B158" s="5" t="s">
        <v>1137</v>
      </c>
      <c r="C158" s="735" t="s">
        <v>1742</v>
      </c>
      <c r="D158" s="718"/>
      <c r="E158" s="718"/>
      <c r="F158" s="531" t="s">
        <v>136</v>
      </c>
      <c r="G158" s="269" t="s">
        <v>1560</v>
      </c>
      <c r="H158" s="532"/>
      <c r="I158" s="336"/>
    </row>
    <row r="159" spans="1:12" s="102" customFormat="1" ht="12" customHeight="1" x14ac:dyDescent="0.2">
      <c r="A159" s="559" t="s">
        <v>2234</v>
      </c>
      <c r="B159" s="551" t="s">
        <v>976</v>
      </c>
      <c r="C159" s="735" t="s">
        <v>532</v>
      </c>
      <c r="D159" s="718"/>
      <c r="E159" s="718"/>
      <c r="F159" s="531" t="s">
        <v>46</v>
      </c>
      <c r="G159" s="269" t="s">
        <v>479</v>
      </c>
      <c r="H159" s="532"/>
      <c r="I159" s="336"/>
    </row>
    <row r="160" spans="1:12" s="105" customFormat="1" ht="12" customHeight="1" x14ac:dyDescent="0.2">
      <c r="A160" s="562"/>
      <c r="B160" s="551" t="s">
        <v>1878</v>
      </c>
      <c r="C160" s="735" t="s">
        <v>1879</v>
      </c>
      <c r="D160" s="718"/>
      <c r="E160" s="718"/>
      <c r="F160" s="531" t="s">
        <v>46</v>
      </c>
      <c r="G160" s="269" t="s">
        <v>479</v>
      </c>
      <c r="H160" s="532"/>
      <c r="I160" s="336"/>
      <c r="K160" s="108"/>
      <c r="L160" s="108"/>
    </row>
    <row r="161" spans="1:12" s="105" customFormat="1" ht="12" customHeight="1" x14ac:dyDescent="0.2">
      <c r="A161" s="562"/>
      <c r="B161" s="551" t="s">
        <v>191</v>
      </c>
      <c r="C161" s="735" t="s">
        <v>545</v>
      </c>
      <c r="D161" s="718"/>
      <c r="E161" s="718"/>
      <c r="F161" s="531" t="s">
        <v>46</v>
      </c>
      <c r="G161" s="269" t="s">
        <v>479</v>
      </c>
      <c r="H161" s="532"/>
      <c r="I161" s="336"/>
      <c r="K161" s="108"/>
      <c r="L161" s="108"/>
    </row>
    <row r="162" spans="1:12" s="105" customFormat="1" ht="12" customHeight="1" x14ac:dyDescent="0.2">
      <c r="A162" s="537"/>
      <c r="B162" s="5" t="s">
        <v>895</v>
      </c>
      <c r="C162" s="735" t="s">
        <v>2799</v>
      </c>
      <c r="D162" s="718"/>
      <c r="E162" s="718"/>
      <c r="F162" s="531" t="s">
        <v>896</v>
      </c>
      <c r="G162" s="269" t="s">
        <v>479</v>
      </c>
      <c r="H162" s="532"/>
      <c r="I162" s="336"/>
      <c r="K162" s="108"/>
      <c r="L162" s="108"/>
    </row>
    <row r="163" spans="1:12" s="102" customFormat="1" ht="12" customHeight="1" x14ac:dyDescent="0.2">
      <c r="A163" s="537"/>
      <c r="B163" s="5" t="s">
        <v>895</v>
      </c>
      <c r="C163" s="735" t="s">
        <v>1866</v>
      </c>
      <c r="D163" s="718"/>
      <c r="E163" s="718"/>
      <c r="F163" s="531" t="s">
        <v>1974</v>
      </c>
      <c r="G163" s="269" t="s">
        <v>479</v>
      </c>
      <c r="H163" s="532"/>
      <c r="I163" s="336"/>
    </row>
    <row r="164" spans="1:12" s="102" customFormat="1" ht="12" customHeight="1" x14ac:dyDescent="0.2">
      <c r="A164" s="537"/>
      <c r="B164" s="5" t="s">
        <v>895</v>
      </c>
      <c r="C164" s="735" t="s">
        <v>1975</v>
      </c>
      <c r="D164" s="718"/>
      <c r="E164" s="718"/>
      <c r="F164" s="531" t="s">
        <v>1974</v>
      </c>
      <c r="G164" s="269" t="s">
        <v>479</v>
      </c>
      <c r="H164" s="532"/>
      <c r="I164" s="336"/>
    </row>
    <row r="165" spans="1:12" s="102" customFormat="1" ht="12" customHeight="1" x14ac:dyDescent="0.2">
      <c r="A165" s="537"/>
      <c r="B165" s="5" t="s">
        <v>895</v>
      </c>
      <c r="C165" s="718" t="s">
        <v>2757</v>
      </c>
      <c r="D165" s="892"/>
      <c r="E165" s="893"/>
      <c r="F165" s="531" t="s">
        <v>896</v>
      </c>
      <c r="G165" s="269" t="s">
        <v>479</v>
      </c>
      <c r="H165" s="532"/>
      <c r="I165" s="336"/>
    </row>
    <row r="166" spans="1:12" s="102" customFormat="1" ht="12" customHeight="1" x14ac:dyDescent="0.2">
      <c r="A166" s="537"/>
      <c r="B166" s="5" t="s">
        <v>4167</v>
      </c>
      <c r="C166" s="269" t="s">
        <v>4168</v>
      </c>
      <c r="D166" s="379"/>
      <c r="E166" s="379"/>
      <c r="F166" s="531" t="s">
        <v>896</v>
      </c>
      <c r="G166" s="269" t="s">
        <v>479</v>
      </c>
      <c r="H166" s="532"/>
      <c r="I166" s="336"/>
    </row>
    <row r="167" spans="1:12" s="102" customFormat="1" ht="12" customHeight="1" x14ac:dyDescent="0.2">
      <c r="A167" s="537"/>
      <c r="B167" s="5" t="s">
        <v>4167</v>
      </c>
      <c r="C167" s="269" t="s">
        <v>4169</v>
      </c>
      <c r="D167" s="379"/>
      <c r="E167" s="532"/>
      <c r="F167" s="531" t="s">
        <v>896</v>
      </c>
      <c r="G167" s="269" t="s">
        <v>479</v>
      </c>
      <c r="H167" s="532"/>
      <c r="I167" s="336"/>
    </row>
    <row r="168" spans="1:12" s="102" customFormat="1" ht="12" customHeight="1" x14ac:dyDescent="0.2">
      <c r="A168" s="537"/>
      <c r="B168" s="5" t="s">
        <v>4167</v>
      </c>
      <c r="C168" s="269" t="s">
        <v>4170</v>
      </c>
      <c r="D168" s="379"/>
      <c r="E168" s="532"/>
      <c r="F168" s="531" t="s">
        <v>896</v>
      </c>
      <c r="G168" s="269" t="s">
        <v>479</v>
      </c>
      <c r="H168" s="532"/>
      <c r="I168" s="336"/>
    </row>
    <row r="169" spans="1:12" s="102" customFormat="1" ht="12" customHeight="1" x14ac:dyDescent="0.2">
      <c r="A169" s="562"/>
      <c r="B169" s="551" t="s">
        <v>1976</v>
      </c>
      <c r="C169" s="735" t="s">
        <v>2758</v>
      </c>
      <c r="D169" s="718"/>
      <c r="E169" s="718"/>
      <c r="F169" s="531" t="s">
        <v>46</v>
      </c>
      <c r="G169" s="269" t="s">
        <v>4581</v>
      </c>
      <c r="H169" s="532"/>
      <c r="I169" s="336"/>
    </row>
    <row r="170" spans="1:12" s="105" customFormat="1" ht="12" customHeight="1" x14ac:dyDescent="0.2">
      <c r="A170" s="537"/>
      <c r="B170" s="5" t="s">
        <v>450</v>
      </c>
      <c r="C170" s="735" t="s">
        <v>451</v>
      </c>
      <c r="D170" s="718"/>
      <c r="E170" s="718"/>
      <c r="F170" s="531" t="s">
        <v>46</v>
      </c>
      <c r="G170" s="269" t="s">
        <v>479</v>
      </c>
      <c r="H170" s="532"/>
      <c r="I170" s="336"/>
      <c r="K170" s="108"/>
      <c r="L170" s="108"/>
    </row>
    <row r="171" spans="1:12" s="105" customFormat="1" ht="12" customHeight="1" x14ac:dyDescent="0.2">
      <c r="A171" s="537"/>
      <c r="B171" s="5" t="s">
        <v>4454</v>
      </c>
      <c r="C171" s="269" t="s">
        <v>4455</v>
      </c>
      <c r="D171" s="393"/>
      <c r="E171" s="393"/>
      <c r="F171" s="531"/>
      <c r="G171" s="269" t="s">
        <v>4579</v>
      </c>
      <c r="H171" s="532"/>
      <c r="I171" s="336"/>
      <c r="K171" s="108"/>
      <c r="L171" s="108"/>
    </row>
    <row r="172" spans="1:12" s="105" customFormat="1" ht="12" customHeight="1" x14ac:dyDescent="0.2">
      <c r="A172" s="537"/>
      <c r="B172" s="5" t="s">
        <v>4454</v>
      </c>
      <c r="C172" s="269" t="s">
        <v>4456</v>
      </c>
      <c r="D172" s="393"/>
      <c r="E172" s="393"/>
      <c r="F172" s="531"/>
      <c r="G172" s="269"/>
      <c r="H172" s="532"/>
      <c r="I172" s="336"/>
      <c r="K172" s="108"/>
      <c r="L172" s="108"/>
    </row>
    <row r="173" spans="1:12" s="102" customFormat="1" ht="12" customHeight="1" x14ac:dyDescent="0.2">
      <c r="A173" s="537"/>
      <c r="B173" s="5" t="s">
        <v>1175</v>
      </c>
      <c r="C173" s="735" t="s">
        <v>24</v>
      </c>
      <c r="D173" s="718"/>
      <c r="E173" s="718"/>
      <c r="F173" s="531" t="s">
        <v>46</v>
      </c>
      <c r="G173" s="269" t="s">
        <v>479</v>
      </c>
      <c r="H173" s="532"/>
      <c r="I173" s="336"/>
      <c r="K173" s="107"/>
    </row>
    <row r="174" spans="1:12" s="102" customFormat="1" ht="12" customHeight="1" x14ac:dyDescent="0.2">
      <c r="A174" s="537"/>
      <c r="B174" s="5" t="s">
        <v>25</v>
      </c>
      <c r="C174" s="735" t="s">
        <v>1238</v>
      </c>
      <c r="D174" s="718"/>
      <c r="E174" s="718"/>
      <c r="F174" s="531" t="s">
        <v>46</v>
      </c>
      <c r="G174" s="269" t="s">
        <v>479</v>
      </c>
      <c r="H174" s="532"/>
      <c r="I174" s="336"/>
      <c r="K174" s="107"/>
    </row>
    <row r="175" spans="1:12" s="102" customFormat="1" ht="12" customHeight="1" x14ac:dyDescent="0.2">
      <c r="A175" s="537"/>
      <c r="B175" s="5" t="s">
        <v>25</v>
      </c>
      <c r="C175" s="735" t="s">
        <v>1238</v>
      </c>
      <c r="D175" s="718"/>
      <c r="E175" s="718"/>
      <c r="F175" s="531" t="s">
        <v>46</v>
      </c>
      <c r="G175" s="269" t="s">
        <v>479</v>
      </c>
      <c r="H175" s="532"/>
      <c r="I175" s="336"/>
      <c r="K175" s="107"/>
    </row>
    <row r="176" spans="1:12" s="102" customFormat="1" ht="12" customHeight="1" x14ac:dyDescent="0.2">
      <c r="A176" s="537"/>
      <c r="B176" s="5" t="s">
        <v>25</v>
      </c>
      <c r="C176" s="735" t="s">
        <v>1239</v>
      </c>
      <c r="D176" s="718"/>
      <c r="E176" s="718"/>
      <c r="F176" s="531" t="s">
        <v>46</v>
      </c>
      <c r="G176" s="269" t="s">
        <v>479</v>
      </c>
      <c r="H176" s="532"/>
      <c r="I176" s="336"/>
      <c r="K176" s="107"/>
    </row>
    <row r="177" spans="1:12" s="102" customFormat="1" ht="12" customHeight="1" x14ac:dyDescent="0.2">
      <c r="A177" s="537"/>
      <c r="B177" s="5" t="s">
        <v>25</v>
      </c>
      <c r="C177" s="735" t="s">
        <v>1240</v>
      </c>
      <c r="D177" s="718"/>
      <c r="E177" s="718"/>
      <c r="F177" s="531" t="s">
        <v>46</v>
      </c>
      <c r="G177" s="269" t="s">
        <v>479</v>
      </c>
      <c r="H177" s="532"/>
      <c r="I177" s="336"/>
      <c r="K177" s="107"/>
    </row>
    <row r="178" spans="1:12" s="102" customFormat="1" ht="12" customHeight="1" x14ac:dyDescent="0.2">
      <c r="A178" s="537"/>
      <c r="B178" s="5" t="s">
        <v>1137</v>
      </c>
      <c r="C178" s="735" t="s">
        <v>1241</v>
      </c>
      <c r="D178" s="718"/>
      <c r="E178" s="718"/>
      <c r="F178" s="531" t="s">
        <v>46</v>
      </c>
      <c r="G178" s="269" t="s">
        <v>479</v>
      </c>
      <c r="H178" s="532"/>
      <c r="I178" s="336"/>
      <c r="K178" s="107"/>
    </row>
    <row r="179" spans="1:12" s="102" customFormat="1" ht="12" customHeight="1" x14ac:dyDescent="0.2">
      <c r="A179" s="537"/>
      <c r="B179" s="5" t="s">
        <v>1137</v>
      </c>
      <c r="C179" s="735" t="s">
        <v>1967</v>
      </c>
      <c r="D179" s="718"/>
      <c r="E179" s="718"/>
      <c r="F179" s="531" t="s">
        <v>46</v>
      </c>
      <c r="G179" s="269" t="s">
        <v>479</v>
      </c>
      <c r="H179" s="532"/>
      <c r="I179" s="336"/>
    </row>
    <row r="180" spans="1:12" s="102" customFormat="1" ht="12" customHeight="1" x14ac:dyDescent="0.2">
      <c r="A180" s="537"/>
      <c r="B180" s="5" t="s">
        <v>1137</v>
      </c>
      <c r="C180" s="735" t="s">
        <v>1968</v>
      </c>
      <c r="D180" s="718"/>
      <c r="E180" s="718"/>
      <c r="F180" s="531" t="s">
        <v>46</v>
      </c>
      <c r="G180" s="269" t="s">
        <v>479</v>
      </c>
      <c r="H180" s="532"/>
      <c r="I180" s="336"/>
    </row>
    <row r="181" spans="1:12" s="102" customFormat="1" ht="12" customHeight="1" x14ac:dyDescent="0.2">
      <c r="A181" s="527"/>
      <c r="B181" s="5" t="s">
        <v>1137</v>
      </c>
      <c r="C181" s="735" t="s">
        <v>716</v>
      </c>
      <c r="D181" s="718"/>
      <c r="E181" s="718"/>
      <c r="F181" s="531" t="s">
        <v>1839</v>
      </c>
      <c r="G181" s="269" t="s">
        <v>479</v>
      </c>
      <c r="H181" s="532"/>
      <c r="I181" s="336"/>
    </row>
    <row r="182" spans="1:12" s="102" customFormat="1" ht="12" customHeight="1" x14ac:dyDescent="0.2">
      <c r="A182" s="558" t="s">
        <v>765</v>
      </c>
      <c r="B182" s="536" t="s">
        <v>1089</v>
      </c>
      <c r="C182" s="885" t="s">
        <v>1090</v>
      </c>
      <c r="D182" s="885"/>
      <c r="E182" s="885"/>
      <c r="F182" s="885"/>
      <c r="G182" s="635" t="s">
        <v>2719</v>
      </c>
      <c r="H182" s="636"/>
      <c r="I182" s="637"/>
    </row>
    <row r="183" spans="1:12" s="105" customFormat="1" ht="12" customHeight="1" x14ac:dyDescent="0.2">
      <c r="A183" s="559" t="s">
        <v>1140</v>
      </c>
      <c r="B183" s="551" t="s">
        <v>801</v>
      </c>
      <c r="C183" s="735" t="s">
        <v>717</v>
      </c>
      <c r="D183" s="718"/>
      <c r="E183" s="718"/>
      <c r="F183" s="531" t="s">
        <v>2179</v>
      </c>
      <c r="G183" s="269" t="s">
        <v>479</v>
      </c>
      <c r="H183" s="532"/>
      <c r="I183" s="336"/>
      <c r="K183" s="108"/>
      <c r="L183" s="108"/>
    </row>
    <row r="184" spans="1:12" s="105" customFormat="1" ht="12" customHeight="1" x14ac:dyDescent="0.2">
      <c r="A184" s="562"/>
      <c r="B184" s="551" t="s">
        <v>2164</v>
      </c>
      <c r="C184" s="688" t="s">
        <v>2168</v>
      </c>
      <c r="D184" s="891"/>
      <c r="E184" s="891"/>
      <c r="F184" s="531" t="s">
        <v>2179</v>
      </c>
      <c r="G184" s="269" t="s">
        <v>479</v>
      </c>
      <c r="H184" s="532"/>
      <c r="I184" s="336"/>
      <c r="K184" s="108"/>
      <c r="L184" s="108"/>
    </row>
    <row r="185" spans="1:12" s="105" customFormat="1" ht="12" customHeight="1" x14ac:dyDescent="0.2">
      <c r="A185" s="562"/>
      <c r="B185" s="5" t="s">
        <v>4167</v>
      </c>
      <c r="C185" s="269" t="s">
        <v>4171</v>
      </c>
      <c r="D185" s="379"/>
      <c r="E185" s="379"/>
      <c r="F185" s="531" t="s">
        <v>2179</v>
      </c>
      <c r="G185" s="269" t="s">
        <v>479</v>
      </c>
      <c r="H185" s="532"/>
      <c r="I185" s="336"/>
      <c r="K185" s="108"/>
      <c r="L185" s="108"/>
    </row>
    <row r="186" spans="1:12" s="105" customFormat="1" ht="12" customHeight="1" x14ac:dyDescent="0.2">
      <c r="A186" s="562"/>
      <c r="B186" s="551" t="s">
        <v>2165</v>
      </c>
      <c r="C186" s="688" t="s">
        <v>2169</v>
      </c>
      <c r="D186" s="891"/>
      <c r="E186" s="891"/>
      <c r="F186" s="531" t="s">
        <v>848</v>
      </c>
      <c r="G186" s="269" t="s">
        <v>4582</v>
      </c>
      <c r="H186" s="532"/>
      <c r="I186" s="336"/>
      <c r="K186" s="108"/>
      <c r="L186" s="108"/>
    </row>
    <row r="187" spans="1:12" s="105" customFormat="1" ht="12" customHeight="1" x14ac:dyDescent="0.2">
      <c r="A187" s="562"/>
      <c r="B187" s="551" t="s">
        <v>2166</v>
      </c>
      <c r="C187" s="688" t="s">
        <v>2170</v>
      </c>
      <c r="D187" s="891"/>
      <c r="E187" s="891"/>
      <c r="F187" s="531" t="s">
        <v>2179</v>
      </c>
      <c r="G187" s="269" t="s">
        <v>4581</v>
      </c>
      <c r="H187" s="532"/>
      <c r="I187" s="336"/>
      <c r="K187" s="108"/>
      <c r="L187" s="108"/>
    </row>
    <row r="188" spans="1:12" s="105" customFormat="1" ht="12" customHeight="1" x14ac:dyDescent="0.2">
      <c r="A188" s="562"/>
      <c r="B188" s="551" t="s">
        <v>2166</v>
      </c>
      <c r="C188" s="688" t="s">
        <v>2171</v>
      </c>
      <c r="D188" s="891"/>
      <c r="E188" s="891"/>
      <c r="F188" s="531" t="s">
        <v>2179</v>
      </c>
      <c r="G188" s="269" t="s">
        <v>479</v>
      </c>
      <c r="H188" s="532"/>
      <c r="I188" s="336"/>
      <c r="K188" s="108"/>
      <c r="L188" s="108"/>
    </row>
    <row r="189" spans="1:12" s="105" customFormat="1" ht="12" customHeight="1" x14ac:dyDescent="0.2">
      <c r="A189" s="562"/>
      <c r="B189" s="551" t="s">
        <v>2167</v>
      </c>
      <c r="C189" s="688" t="s">
        <v>847</v>
      </c>
      <c r="D189" s="891"/>
      <c r="E189" s="891"/>
      <c r="F189" s="531" t="s">
        <v>1658</v>
      </c>
      <c r="G189" s="269" t="s">
        <v>479</v>
      </c>
      <c r="H189" s="532"/>
      <c r="I189" s="336"/>
      <c r="K189" s="108"/>
      <c r="L189" s="108"/>
    </row>
    <row r="190" spans="1:12" s="102" customFormat="1" ht="12" customHeight="1" x14ac:dyDescent="0.2">
      <c r="A190" s="537"/>
      <c r="B190" s="5" t="s">
        <v>543</v>
      </c>
      <c r="C190" s="735" t="s">
        <v>544</v>
      </c>
      <c r="D190" s="718"/>
      <c r="E190" s="718"/>
      <c r="F190" s="531" t="s">
        <v>136</v>
      </c>
      <c r="G190" s="269" t="s">
        <v>1300</v>
      </c>
      <c r="H190" s="532"/>
      <c r="I190" s="336"/>
    </row>
    <row r="191" spans="1:12" s="102" customFormat="1" ht="12" customHeight="1" x14ac:dyDescent="0.2">
      <c r="A191" s="537"/>
      <c r="B191" s="5" t="s">
        <v>543</v>
      </c>
      <c r="C191" s="735" t="s">
        <v>1301</v>
      </c>
      <c r="D191" s="718"/>
      <c r="E191" s="718"/>
      <c r="F191" s="531" t="s">
        <v>2179</v>
      </c>
      <c r="G191" s="269" t="s">
        <v>479</v>
      </c>
      <c r="H191" s="532"/>
      <c r="I191" s="336"/>
      <c r="K191" s="107"/>
    </row>
    <row r="192" spans="1:12" s="102" customFormat="1" ht="12" customHeight="1" x14ac:dyDescent="0.2">
      <c r="A192" s="537"/>
      <c r="B192" s="5" t="s">
        <v>1302</v>
      </c>
      <c r="C192" s="735" t="s">
        <v>1303</v>
      </c>
      <c r="D192" s="718"/>
      <c r="E192" s="718"/>
      <c r="F192" s="531" t="s">
        <v>136</v>
      </c>
      <c r="G192" s="269" t="s">
        <v>1482</v>
      </c>
      <c r="H192" s="532"/>
      <c r="I192" s="336"/>
      <c r="K192" s="107"/>
    </row>
    <row r="193" spans="1:13" s="102" customFormat="1" ht="12" customHeight="1" x14ac:dyDescent="0.2">
      <c r="A193" s="537"/>
      <c r="B193" s="5" t="s">
        <v>450</v>
      </c>
      <c r="C193" s="735" t="s">
        <v>1917</v>
      </c>
      <c r="D193" s="718"/>
      <c r="E193" s="718"/>
      <c r="F193" s="531" t="s">
        <v>136</v>
      </c>
      <c r="G193" s="269" t="s">
        <v>2188</v>
      </c>
      <c r="H193" s="532"/>
      <c r="I193" s="336"/>
      <c r="K193" s="107"/>
    </row>
    <row r="194" spans="1:13" s="102" customFormat="1" ht="12" customHeight="1" x14ac:dyDescent="0.2">
      <c r="A194" s="537"/>
      <c r="B194" s="5" t="s">
        <v>2189</v>
      </c>
      <c r="C194" s="735" t="s">
        <v>559</v>
      </c>
      <c r="D194" s="718"/>
      <c r="E194" s="718"/>
      <c r="F194" s="531" t="s">
        <v>136</v>
      </c>
      <c r="G194" s="269" t="s">
        <v>560</v>
      </c>
      <c r="H194" s="532"/>
      <c r="I194" s="336"/>
      <c r="K194" s="107"/>
    </row>
    <row r="195" spans="1:13" s="102" customFormat="1" ht="12" customHeight="1" x14ac:dyDescent="0.2">
      <c r="A195" s="537"/>
      <c r="B195" s="5" t="s">
        <v>2189</v>
      </c>
      <c r="C195" s="735" t="s">
        <v>544</v>
      </c>
      <c r="D195" s="718"/>
      <c r="E195" s="718"/>
      <c r="F195" s="531" t="s">
        <v>136</v>
      </c>
      <c r="G195" s="269" t="s">
        <v>561</v>
      </c>
      <c r="H195" s="532"/>
      <c r="I195" s="336"/>
      <c r="K195" s="107"/>
    </row>
    <row r="196" spans="1:13" s="102" customFormat="1" ht="12" customHeight="1" x14ac:dyDescent="0.2">
      <c r="A196" s="537"/>
      <c r="B196" s="5" t="s">
        <v>562</v>
      </c>
      <c r="C196" s="735" t="s">
        <v>578</v>
      </c>
      <c r="D196" s="718"/>
      <c r="E196" s="718"/>
      <c r="F196" s="531" t="s">
        <v>2179</v>
      </c>
      <c r="G196" s="269" t="s">
        <v>479</v>
      </c>
      <c r="H196" s="532"/>
      <c r="I196" s="336"/>
      <c r="K196" s="107"/>
    </row>
    <row r="197" spans="1:13" s="102" customFormat="1" ht="12" customHeight="1" x14ac:dyDescent="0.2">
      <c r="A197" s="537"/>
      <c r="B197" s="5" t="s">
        <v>562</v>
      </c>
      <c r="C197" s="735" t="s">
        <v>579</v>
      </c>
      <c r="D197" s="718"/>
      <c r="E197" s="718"/>
      <c r="F197" s="531" t="s">
        <v>2179</v>
      </c>
      <c r="G197" s="269" t="s">
        <v>479</v>
      </c>
      <c r="H197" s="532"/>
      <c r="I197" s="336"/>
      <c r="K197" s="107"/>
    </row>
    <row r="198" spans="1:13" s="102" customFormat="1" ht="12" customHeight="1" x14ac:dyDescent="0.2">
      <c r="A198" s="537"/>
      <c r="B198" s="5" t="s">
        <v>562</v>
      </c>
      <c r="C198" s="735" t="s">
        <v>76</v>
      </c>
      <c r="D198" s="718"/>
      <c r="E198" s="718"/>
      <c r="F198" s="531" t="s">
        <v>2179</v>
      </c>
      <c r="G198" s="269" t="s">
        <v>479</v>
      </c>
      <c r="H198" s="532"/>
      <c r="I198" s="336"/>
      <c r="K198" s="109"/>
      <c r="L198" s="109"/>
      <c r="M198" s="104"/>
    </row>
    <row r="199" spans="1:13" s="102" customFormat="1" ht="12" customHeight="1" x14ac:dyDescent="0.2">
      <c r="A199" s="537"/>
      <c r="B199" s="5" t="s">
        <v>77</v>
      </c>
      <c r="C199" s="735" t="s">
        <v>949</v>
      </c>
      <c r="D199" s="718"/>
      <c r="E199" s="718"/>
      <c r="F199" s="531" t="s">
        <v>2179</v>
      </c>
      <c r="G199" s="269" t="s">
        <v>479</v>
      </c>
      <c r="H199" s="532"/>
      <c r="I199" s="336"/>
      <c r="K199" s="107"/>
    </row>
    <row r="200" spans="1:13" s="102" customFormat="1" ht="12" customHeight="1" x14ac:dyDescent="0.2">
      <c r="A200" s="537"/>
      <c r="B200" s="5" t="s">
        <v>78</v>
      </c>
      <c r="C200" s="735" t="s">
        <v>76</v>
      </c>
      <c r="D200" s="718"/>
      <c r="E200" s="718"/>
      <c r="F200" s="531" t="s">
        <v>2179</v>
      </c>
      <c r="G200" s="269" t="s">
        <v>479</v>
      </c>
      <c r="H200" s="532"/>
      <c r="I200" s="336"/>
      <c r="K200" s="107"/>
    </row>
    <row r="201" spans="1:13" s="102" customFormat="1" ht="12" customHeight="1" x14ac:dyDescent="0.2">
      <c r="A201" s="537"/>
      <c r="B201" s="5" t="s">
        <v>25</v>
      </c>
      <c r="C201" s="735" t="s">
        <v>551</v>
      </c>
      <c r="D201" s="718"/>
      <c r="E201" s="718"/>
      <c r="F201" s="531" t="s">
        <v>2179</v>
      </c>
      <c r="G201" s="269" t="s">
        <v>479</v>
      </c>
      <c r="H201" s="532"/>
      <c r="I201" s="336"/>
      <c r="K201" s="107"/>
    </row>
    <row r="202" spans="1:13" s="102" customFormat="1" ht="12" customHeight="1" x14ac:dyDescent="0.2">
      <c r="A202" s="537"/>
      <c r="B202" s="5" t="s">
        <v>1137</v>
      </c>
      <c r="C202" s="735" t="s">
        <v>2251</v>
      </c>
      <c r="D202" s="718"/>
      <c r="E202" s="718"/>
      <c r="F202" s="531" t="s">
        <v>2179</v>
      </c>
      <c r="G202" s="269" t="s">
        <v>479</v>
      </c>
      <c r="H202" s="532"/>
      <c r="I202" s="336"/>
      <c r="K202" s="107"/>
    </row>
    <row r="203" spans="1:13" s="102" customFormat="1" ht="12" customHeight="1" x14ac:dyDescent="0.2">
      <c r="A203" s="537"/>
      <c r="B203" s="5" t="s">
        <v>1137</v>
      </c>
      <c r="C203" s="735" t="s">
        <v>839</v>
      </c>
      <c r="D203" s="718"/>
      <c r="E203" s="718"/>
      <c r="F203" s="531" t="s">
        <v>2179</v>
      </c>
      <c r="G203" s="269" t="s">
        <v>479</v>
      </c>
      <c r="H203" s="532"/>
      <c r="I203" s="336"/>
    </row>
    <row r="204" spans="1:13" s="102" customFormat="1" ht="12" customHeight="1" x14ac:dyDescent="0.2">
      <c r="A204" s="555"/>
      <c r="B204" s="5" t="s">
        <v>1137</v>
      </c>
      <c r="C204" s="735" t="s">
        <v>840</v>
      </c>
      <c r="D204" s="718"/>
      <c r="E204" s="718"/>
      <c r="F204" s="531" t="s">
        <v>2179</v>
      </c>
      <c r="G204" s="269" t="s">
        <v>479</v>
      </c>
      <c r="H204" s="532"/>
      <c r="I204" s="336"/>
    </row>
    <row r="205" spans="1:13" s="102" customFormat="1" ht="12" customHeight="1" x14ac:dyDescent="0.2">
      <c r="A205" s="555"/>
      <c r="B205" s="5" t="s">
        <v>1137</v>
      </c>
      <c r="C205" s="735" t="s">
        <v>841</v>
      </c>
      <c r="D205" s="718"/>
      <c r="E205" s="718"/>
      <c r="F205" s="531" t="s">
        <v>2179</v>
      </c>
      <c r="G205" s="269" t="s">
        <v>479</v>
      </c>
      <c r="H205" s="532"/>
      <c r="I205" s="336"/>
    </row>
    <row r="206" spans="1:13" s="102" customFormat="1" ht="12" customHeight="1" x14ac:dyDescent="0.2">
      <c r="A206" s="562"/>
      <c r="B206" s="5" t="s">
        <v>1137</v>
      </c>
      <c r="C206" s="735" t="s">
        <v>1015</v>
      </c>
      <c r="D206" s="718"/>
      <c r="E206" s="718"/>
      <c r="F206" s="531" t="s">
        <v>2179</v>
      </c>
      <c r="G206" s="269" t="s">
        <v>479</v>
      </c>
      <c r="H206" s="532"/>
      <c r="I206" s="336"/>
    </row>
    <row r="207" spans="1:13" s="102" customFormat="1" ht="12" customHeight="1" x14ac:dyDescent="0.2">
      <c r="A207" s="555"/>
      <c r="B207" s="5" t="s">
        <v>1137</v>
      </c>
      <c r="C207" s="735" t="s">
        <v>1016</v>
      </c>
      <c r="D207" s="718"/>
      <c r="E207" s="718"/>
      <c r="F207" s="531" t="s">
        <v>1017</v>
      </c>
      <c r="G207" s="269" t="s">
        <v>479</v>
      </c>
      <c r="H207" s="532"/>
      <c r="I207" s="336"/>
    </row>
    <row r="208" spans="1:13" s="102" customFormat="1" ht="12" customHeight="1" x14ac:dyDescent="0.2">
      <c r="A208" s="555"/>
      <c r="B208" s="5" t="s">
        <v>1137</v>
      </c>
      <c r="C208" s="735" t="s">
        <v>1807</v>
      </c>
      <c r="D208" s="718"/>
      <c r="E208" s="718"/>
      <c r="F208" s="531" t="s">
        <v>1658</v>
      </c>
      <c r="G208" s="269" t="s">
        <v>479</v>
      </c>
      <c r="H208" s="532"/>
      <c r="I208" s="336"/>
    </row>
    <row r="209" spans="1:12" s="102" customFormat="1" ht="12" customHeight="1" x14ac:dyDescent="0.2">
      <c r="A209" s="555"/>
      <c r="B209" s="5" t="s">
        <v>1137</v>
      </c>
      <c r="C209" s="735" t="s">
        <v>1808</v>
      </c>
      <c r="D209" s="718"/>
      <c r="E209" s="718"/>
      <c r="F209" s="531" t="s">
        <v>2179</v>
      </c>
      <c r="G209" s="269" t="s">
        <v>479</v>
      </c>
      <c r="H209" s="532"/>
      <c r="I209" s="336"/>
    </row>
    <row r="210" spans="1:12" s="102" customFormat="1" ht="12" customHeight="1" x14ac:dyDescent="0.2">
      <c r="A210" s="555"/>
      <c r="B210" s="5" t="s">
        <v>1137</v>
      </c>
      <c r="C210" s="735" t="s">
        <v>840</v>
      </c>
      <c r="D210" s="718"/>
      <c r="E210" s="718"/>
      <c r="F210" s="531" t="s">
        <v>2179</v>
      </c>
      <c r="G210" s="269" t="s">
        <v>479</v>
      </c>
      <c r="H210" s="532"/>
      <c r="I210" s="336"/>
    </row>
    <row r="211" spans="1:12" s="102" customFormat="1" ht="12" customHeight="1" x14ac:dyDescent="0.2">
      <c r="A211" s="555"/>
      <c r="B211" s="5" t="s">
        <v>1137</v>
      </c>
      <c r="C211" s="735" t="s">
        <v>1809</v>
      </c>
      <c r="D211" s="718"/>
      <c r="E211" s="718"/>
      <c r="F211" s="531" t="s">
        <v>1810</v>
      </c>
      <c r="G211" s="269" t="s">
        <v>479</v>
      </c>
      <c r="H211" s="532"/>
      <c r="I211" s="336"/>
    </row>
    <row r="212" spans="1:12" s="102" customFormat="1" ht="12" customHeight="1" x14ac:dyDescent="0.2">
      <c r="A212" s="555"/>
      <c r="B212" s="5" t="s">
        <v>1137</v>
      </c>
      <c r="C212" s="735" t="s">
        <v>2251</v>
      </c>
      <c r="D212" s="718"/>
      <c r="E212" s="718"/>
      <c r="F212" s="531" t="s">
        <v>2179</v>
      </c>
      <c r="G212" s="269" t="s">
        <v>479</v>
      </c>
      <c r="H212" s="532"/>
      <c r="I212" s="336"/>
    </row>
    <row r="213" spans="1:12" s="102" customFormat="1" ht="12" customHeight="1" x14ac:dyDescent="0.2">
      <c r="A213" s="563"/>
      <c r="B213" s="5" t="s">
        <v>1731</v>
      </c>
      <c r="C213" s="735" t="s">
        <v>1732</v>
      </c>
      <c r="D213" s="718"/>
      <c r="E213" s="718"/>
      <c r="F213" s="531" t="s">
        <v>136</v>
      </c>
      <c r="G213" s="269" t="s">
        <v>479</v>
      </c>
      <c r="H213" s="532"/>
      <c r="I213" s="336"/>
    </row>
    <row r="214" spans="1:12" s="102" customFormat="1" ht="12" customHeight="1" x14ac:dyDescent="0.2">
      <c r="A214" s="559" t="s">
        <v>1141</v>
      </c>
      <c r="B214" s="551" t="s">
        <v>801</v>
      </c>
      <c r="C214" s="735" t="s">
        <v>1733</v>
      </c>
      <c r="D214" s="718"/>
      <c r="E214" s="718"/>
      <c r="F214" s="531" t="s">
        <v>1734</v>
      </c>
      <c r="G214" s="269" t="s">
        <v>479</v>
      </c>
      <c r="H214" s="532"/>
      <c r="I214" s="336"/>
    </row>
    <row r="215" spans="1:12" s="105" customFormat="1" ht="12" customHeight="1" x14ac:dyDescent="0.2">
      <c r="A215" s="564"/>
      <c r="B215" s="5" t="s">
        <v>1905</v>
      </c>
      <c r="C215" s="735" t="s">
        <v>2760</v>
      </c>
      <c r="D215" s="718"/>
      <c r="E215" s="718"/>
      <c r="F215" s="531" t="s">
        <v>1872</v>
      </c>
      <c r="G215" s="886" t="s">
        <v>479</v>
      </c>
      <c r="H215" s="887"/>
      <c r="I215" s="888"/>
      <c r="K215" s="108"/>
      <c r="L215" s="108"/>
    </row>
    <row r="216" spans="1:12" s="102" customFormat="1" ht="12" customHeight="1" x14ac:dyDescent="0.2">
      <c r="A216" s="564"/>
      <c r="B216" s="5" t="s">
        <v>1428</v>
      </c>
      <c r="C216" s="735" t="s">
        <v>1485</v>
      </c>
      <c r="D216" s="718"/>
      <c r="E216" s="718"/>
      <c r="F216" s="531" t="s">
        <v>1564</v>
      </c>
      <c r="G216" s="269" t="s">
        <v>479</v>
      </c>
      <c r="H216" s="532"/>
      <c r="I216" s="336"/>
      <c r="K216" s="107"/>
    </row>
    <row r="217" spans="1:12" s="102" customFormat="1" ht="12" customHeight="1" x14ac:dyDescent="0.2">
      <c r="A217" s="555"/>
      <c r="B217" s="5" t="s">
        <v>1867</v>
      </c>
      <c r="C217" s="735" t="s">
        <v>2761</v>
      </c>
      <c r="D217" s="718"/>
      <c r="E217" s="718"/>
      <c r="F217" s="531" t="s">
        <v>1564</v>
      </c>
      <c r="G217" s="269" t="s">
        <v>479</v>
      </c>
      <c r="H217" s="532"/>
      <c r="I217" s="336"/>
    </row>
    <row r="218" spans="1:12" s="102" customFormat="1" ht="12" customHeight="1" x14ac:dyDescent="0.2">
      <c r="A218" s="555"/>
      <c r="B218" s="5" t="s">
        <v>990</v>
      </c>
      <c r="C218" s="735" t="s">
        <v>1868</v>
      </c>
      <c r="D218" s="718"/>
      <c r="E218" s="718"/>
      <c r="F218" s="531" t="s">
        <v>1564</v>
      </c>
      <c r="G218" s="269" t="s">
        <v>479</v>
      </c>
      <c r="H218" s="532"/>
      <c r="I218" s="336"/>
    </row>
    <row r="219" spans="1:12" s="102" customFormat="1" ht="12" customHeight="1" x14ac:dyDescent="0.2">
      <c r="A219" s="555"/>
      <c r="B219" s="5" t="s">
        <v>1869</v>
      </c>
      <c r="C219" s="735" t="s">
        <v>1231</v>
      </c>
      <c r="D219" s="718"/>
      <c r="E219" s="718"/>
      <c r="F219" s="531" t="s">
        <v>1313</v>
      </c>
      <c r="G219" s="886" t="s">
        <v>2762</v>
      </c>
      <c r="H219" s="887"/>
      <c r="I219" s="888"/>
    </row>
    <row r="220" spans="1:12" s="102" customFormat="1" ht="12" customHeight="1" x14ac:dyDescent="0.2">
      <c r="A220" s="555"/>
      <c r="B220" s="5" t="s">
        <v>562</v>
      </c>
      <c r="C220" s="735" t="s">
        <v>1314</v>
      </c>
      <c r="D220" s="718"/>
      <c r="E220" s="718"/>
      <c r="F220" s="531" t="s">
        <v>136</v>
      </c>
      <c r="G220" s="269" t="s">
        <v>479</v>
      </c>
      <c r="H220" s="532"/>
      <c r="I220" s="336"/>
    </row>
    <row r="221" spans="1:12" s="102" customFormat="1" ht="12" customHeight="1" x14ac:dyDescent="0.2">
      <c r="A221" s="555"/>
      <c r="B221" s="5" t="s">
        <v>1175</v>
      </c>
      <c r="C221" s="735" t="s">
        <v>1315</v>
      </c>
      <c r="D221" s="718"/>
      <c r="E221" s="718"/>
      <c r="F221" s="531" t="s">
        <v>1564</v>
      </c>
      <c r="G221" s="269" t="s">
        <v>2759</v>
      </c>
      <c r="H221" s="532"/>
      <c r="I221" s="336"/>
    </row>
    <row r="222" spans="1:12" s="102" customFormat="1" ht="12" customHeight="1" x14ac:dyDescent="0.2">
      <c r="A222" s="560"/>
      <c r="B222" s="5" t="s">
        <v>1175</v>
      </c>
      <c r="C222" s="735" t="s">
        <v>584</v>
      </c>
      <c r="D222" s="718"/>
      <c r="E222" s="718"/>
      <c r="F222" s="531" t="s">
        <v>1734</v>
      </c>
      <c r="G222" s="269" t="s">
        <v>479</v>
      </c>
      <c r="H222" s="532"/>
      <c r="I222" s="336"/>
      <c r="K222" s="107"/>
    </row>
    <row r="223" spans="1:12" s="102" customFormat="1" ht="12" customHeight="1" x14ac:dyDescent="0.2">
      <c r="A223" s="555"/>
      <c r="B223" s="5" t="s">
        <v>77</v>
      </c>
      <c r="C223" s="735" t="s">
        <v>585</v>
      </c>
      <c r="D223" s="718"/>
      <c r="E223" s="718"/>
      <c r="F223" s="531" t="s">
        <v>586</v>
      </c>
      <c r="G223" s="269" t="s">
        <v>479</v>
      </c>
      <c r="H223" s="532"/>
      <c r="I223" s="336"/>
    </row>
    <row r="224" spans="1:12" s="102" customFormat="1" ht="12" customHeight="1" x14ac:dyDescent="0.2">
      <c r="A224" s="555"/>
      <c r="B224" s="5" t="s">
        <v>77</v>
      </c>
      <c r="C224" s="735" t="s">
        <v>1095</v>
      </c>
      <c r="D224" s="718"/>
      <c r="E224" s="718"/>
      <c r="F224" s="531" t="s">
        <v>1734</v>
      </c>
      <c r="G224" s="269" t="s">
        <v>479</v>
      </c>
      <c r="H224" s="532"/>
      <c r="I224" s="336"/>
    </row>
    <row r="225" spans="1:11" s="102" customFormat="1" ht="12" customHeight="1" x14ac:dyDescent="0.2">
      <c r="A225" s="560"/>
      <c r="B225" s="5" t="s">
        <v>77</v>
      </c>
      <c r="C225" s="735" t="s">
        <v>1096</v>
      </c>
      <c r="D225" s="718"/>
      <c r="E225" s="718"/>
      <c r="F225" s="531" t="s">
        <v>1734</v>
      </c>
      <c r="G225" s="269" t="s">
        <v>479</v>
      </c>
      <c r="H225" s="532"/>
      <c r="I225" s="336"/>
    </row>
    <row r="226" spans="1:11" s="102" customFormat="1" ht="12" customHeight="1" x14ac:dyDescent="0.2">
      <c r="A226" s="555"/>
      <c r="B226" s="5" t="s">
        <v>77</v>
      </c>
      <c r="C226" s="735" t="s">
        <v>1621</v>
      </c>
      <c r="D226" s="718"/>
      <c r="E226" s="718"/>
      <c r="F226" s="531" t="s">
        <v>1564</v>
      </c>
      <c r="G226" s="269" t="s">
        <v>479</v>
      </c>
      <c r="H226" s="532"/>
      <c r="I226" s="336"/>
    </row>
    <row r="227" spans="1:11" s="102" customFormat="1" ht="12" customHeight="1" x14ac:dyDescent="0.2">
      <c r="A227" s="555"/>
      <c r="B227" s="5" t="s">
        <v>77</v>
      </c>
      <c r="C227" s="735" t="s">
        <v>1848</v>
      </c>
      <c r="D227" s="718"/>
      <c r="E227" s="718"/>
      <c r="F227" s="531" t="s">
        <v>136</v>
      </c>
      <c r="G227" s="269" t="s">
        <v>479</v>
      </c>
      <c r="H227" s="532"/>
      <c r="I227" s="336"/>
    </row>
    <row r="228" spans="1:11" s="102" customFormat="1" ht="12" customHeight="1" x14ac:dyDescent="0.2">
      <c r="A228" s="555"/>
      <c r="B228" s="5" t="s">
        <v>77</v>
      </c>
      <c r="C228" s="735" t="s">
        <v>1154</v>
      </c>
      <c r="D228" s="718"/>
      <c r="E228" s="718"/>
      <c r="F228" s="531" t="s">
        <v>1734</v>
      </c>
      <c r="G228" s="269" t="s">
        <v>479</v>
      </c>
      <c r="H228" s="532"/>
      <c r="I228" s="336"/>
    </row>
    <row r="229" spans="1:11" s="102" customFormat="1" ht="12" customHeight="1" x14ac:dyDescent="0.2">
      <c r="A229" s="555"/>
      <c r="B229" s="5" t="s">
        <v>1156</v>
      </c>
      <c r="C229" s="735" t="s">
        <v>1904</v>
      </c>
      <c r="D229" s="718"/>
      <c r="E229" s="718"/>
      <c r="F229" s="531" t="s">
        <v>1564</v>
      </c>
      <c r="G229" s="269" t="s">
        <v>479</v>
      </c>
      <c r="H229" s="532"/>
      <c r="I229" s="336"/>
    </row>
    <row r="230" spans="1:11" s="102" customFormat="1" ht="12" customHeight="1" x14ac:dyDescent="0.2">
      <c r="A230" s="555"/>
      <c r="B230" s="5" t="s">
        <v>1156</v>
      </c>
      <c r="C230" s="735" t="s">
        <v>1272</v>
      </c>
      <c r="D230" s="718"/>
      <c r="E230" s="718"/>
      <c r="F230" s="531" t="s">
        <v>1273</v>
      </c>
      <c r="G230" s="269" t="s">
        <v>479</v>
      </c>
      <c r="H230" s="532"/>
      <c r="I230" s="336"/>
    </row>
    <row r="231" spans="1:11" s="102" customFormat="1" ht="12" customHeight="1" x14ac:dyDescent="0.2">
      <c r="A231" s="563"/>
      <c r="B231" s="5" t="s">
        <v>1156</v>
      </c>
      <c r="C231" s="735" t="s">
        <v>1697</v>
      </c>
      <c r="D231" s="718"/>
      <c r="E231" s="718"/>
      <c r="F231" s="531" t="s">
        <v>1273</v>
      </c>
      <c r="G231" s="269" t="s">
        <v>479</v>
      </c>
      <c r="H231" s="532"/>
      <c r="I231" s="336"/>
    </row>
    <row r="232" spans="1:11" s="102" customFormat="1" ht="12" customHeight="1" x14ac:dyDescent="0.2">
      <c r="A232" s="558" t="s">
        <v>765</v>
      </c>
      <c r="B232" s="536" t="s">
        <v>1089</v>
      </c>
      <c r="C232" s="885" t="s">
        <v>1090</v>
      </c>
      <c r="D232" s="885"/>
      <c r="E232" s="885"/>
      <c r="F232" s="885"/>
      <c r="G232" s="635" t="s">
        <v>2719</v>
      </c>
      <c r="H232" s="636"/>
      <c r="I232" s="637"/>
    </row>
    <row r="233" spans="1:11" s="102" customFormat="1" ht="12" customHeight="1" x14ac:dyDescent="0.2">
      <c r="A233" s="526" t="s">
        <v>2201</v>
      </c>
      <c r="B233" s="5" t="s">
        <v>542</v>
      </c>
      <c r="C233" s="735" t="s">
        <v>2684</v>
      </c>
      <c r="D233" s="718"/>
      <c r="E233" s="718"/>
      <c r="F233" s="531" t="s">
        <v>1699</v>
      </c>
      <c r="G233" s="269" t="s">
        <v>479</v>
      </c>
      <c r="H233" s="532"/>
      <c r="I233" s="336"/>
    </row>
    <row r="234" spans="1:11" s="102" customFormat="1" ht="12" customHeight="1" x14ac:dyDescent="0.2">
      <c r="A234" s="555"/>
      <c r="B234" s="5" t="s">
        <v>1302</v>
      </c>
      <c r="C234" s="735" t="s">
        <v>1700</v>
      </c>
      <c r="D234" s="718"/>
      <c r="E234" s="718"/>
      <c r="F234" s="531" t="s">
        <v>46</v>
      </c>
      <c r="G234" s="269" t="s">
        <v>479</v>
      </c>
      <c r="H234" s="532"/>
      <c r="I234" s="336"/>
      <c r="K234" s="107"/>
    </row>
    <row r="235" spans="1:11" s="102" customFormat="1" ht="12" customHeight="1" x14ac:dyDescent="0.2">
      <c r="A235" s="555"/>
      <c r="B235" s="5" t="s">
        <v>1302</v>
      </c>
      <c r="C235" s="735" t="s">
        <v>1701</v>
      </c>
      <c r="D235" s="718"/>
      <c r="E235" s="718"/>
      <c r="F235" s="531" t="s">
        <v>46</v>
      </c>
      <c r="G235" s="269" t="s">
        <v>479</v>
      </c>
      <c r="H235" s="532"/>
      <c r="I235" s="336"/>
      <c r="K235" s="107"/>
    </row>
    <row r="236" spans="1:11" s="102" customFormat="1" ht="12" customHeight="1" x14ac:dyDescent="0.2">
      <c r="A236" s="555"/>
      <c r="B236" s="5" t="s">
        <v>1302</v>
      </c>
      <c r="C236" s="735" t="s">
        <v>1702</v>
      </c>
      <c r="D236" s="718"/>
      <c r="E236" s="718"/>
      <c r="F236" s="531" t="s">
        <v>1683</v>
      </c>
      <c r="G236" s="269" t="s">
        <v>479</v>
      </c>
      <c r="H236" s="532"/>
      <c r="I236" s="336"/>
      <c r="K236" s="107"/>
    </row>
    <row r="237" spans="1:11" s="102" customFormat="1" ht="12" customHeight="1" x14ac:dyDescent="0.2">
      <c r="A237" s="555"/>
      <c r="B237" s="5" t="s">
        <v>1302</v>
      </c>
      <c r="C237" s="735" t="s">
        <v>26</v>
      </c>
      <c r="D237" s="718"/>
      <c r="E237" s="718"/>
      <c r="F237" s="531" t="s">
        <v>1562</v>
      </c>
      <c r="G237" s="269" t="s">
        <v>479</v>
      </c>
      <c r="H237" s="532"/>
      <c r="I237" s="336"/>
      <c r="K237" s="107"/>
    </row>
    <row r="238" spans="1:11" s="102" customFormat="1" ht="12" customHeight="1" x14ac:dyDescent="0.2">
      <c r="A238" s="555"/>
      <c r="B238" s="5" t="s">
        <v>1479</v>
      </c>
      <c r="C238" s="735" t="s">
        <v>1480</v>
      </c>
      <c r="D238" s="718"/>
      <c r="E238" s="718"/>
      <c r="F238" s="531" t="s">
        <v>46</v>
      </c>
      <c r="G238" s="269" t="s">
        <v>479</v>
      </c>
      <c r="H238" s="532"/>
      <c r="I238" s="336"/>
      <c r="K238" s="107"/>
    </row>
    <row r="239" spans="1:11" s="102" customFormat="1" ht="12" customHeight="1" x14ac:dyDescent="0.2">
      <c r="A239" s="555"/>
      <c r="B239" s="5" t="s">
        <v>1479</v>
      </c>
      <c r="C239" s="735" t="s">
        <v>1481</v>
      </c>
      <c r="D239" s="718"/>
      <c r="E239" s="718"/>
      <c r="F239" s="531" t="s">
        <v>46</v>
      </c>
      <c r="G239" s="269" t="s">
        <v>479</v>
      </c>
      <c r="H239" s="532"/>
      <c r="I239" s="336"/>
      <c r="K239" s="107"/>
    </row>
    <row r="240" spans="1:11" s="102" customFormat="1" ht="12" customHeight="1" x14ac:dyDescent="0.2">
      <c r="A240" s="555"/>
      <c r="B240" s="5" t="s">
        <v>1479</v>
      </c>
      <c r="C240" s="735" t="s">
        <v>1481</v>
      </c>
      <c r="D240" s="718"/>
      <c r="E240" s="718"/>
      <c r="F240" s="531" t="s">
        <v>46</v>
      </c>
      <c r="G240" s="269" t="s">
        <v>479</v>
      </c>
      <c r="H240" s="532"/>
      <c r="I240" s="336"/>
      <c r="K240" s="107"/>
    </row>
    <row r="241" spans="1:13" s="102" customFormat="1" ht="12" customHeight="1" x14ac:dyDescent="0.2">
      <c r="A241" s="555"/>
      <c r="B241" s="5" t="s">
        <v>450</v>
      </c>
      <c r="C241" s="735" t="s">
        <v>1483</v>
      </c>
      <c r="D241" s="718"/>
      <c r="E241" s="718"/>
      <c r="F241" s="531" t="s">
        <v>46</v>
      </c>
      <c r="G241" s="269" t="s">
        <v>479</v>
      </c>
      <c r="H241" s="532"/>
      <c r="I241" s="336"/>
      <c r="K241" s="107"/>
    </row>
    <row r="242" spans="1:13" s="102" customFormat="1" ht="12" customHeight="1" x14ac:dyDescent="0.2">
      <c r="A242" s="555"/>
      <c r="B242" s="5" t="s">
        <v>1175</v>
      </c>
      <c r="C242" s="735" t="s">
        <v>1319</v>
      </c>
      <c r="D242" s="718"/>
      <c r="E242" s="718"/>
      <c r="F242" s="531" t="s">
        <v>1320</v>
      </c>
      <c r="G242" s="269" t="s">
        <v>479</v>
      </c>
      <c r="H242" s="532"/>
      <c r="I242" s="336"/>
      <c r="K242" s="107"/>
    </row>
    <row r="243" spans="1:13" s="102" customFormat="1" ht="12" customHeight="1" x14ac:dyDescent="0.2">
      <c r="A243" s="555"/>
      <c r="B243" s="5" t="s">
        <v>1175</v>
      </c>
      <c r="C243" s="735" t="s">
        <v>1321</v>
      </c>
      <c r="D243" s="718"/>
      <c r="E243" s="718"/>
      <c r="F243" s="531" t="s">
        <v>1320</v>
      </c>
      <c r="G243" s="269" t="s">
        <v>479</v>
      </c>
      <c r="H243" s="532"/>
      <c r="I243" s="336"/>
      <c r="K243" s="107"/>
    </row>
    <row r="244" spans="1:13" s="102" customFormat="1" ht="12" customHeight="1" x14ac:dyDescent="0.2">
      <c r="A244" s="555"/>
      <c r="B244" s="5" t="s">
        <v>1175</v>
      </c>
      <c r="C244" s="735" t="s">
        <v>1760</v>
      </c>
      <c r="D244" s="718"/>
      <c r="E244" s="718"/>
      <c r="F244" s="531" t="s">
        <v>1761</v>
      </c>
      <c r="G244" s="269" t="s">
        <v>479</v>
      </c>
      <c r="H244" s="532"/>
      <c r="I244" s="336"/>
      <c r="K244" s="107"/>
    </row>
    <row r="245" spans="1:13" s="102" customFormat="1" ht="12" customHeight="1" x14ac:dyDescent="0.2">
      <c r="A245" s="555"/>
      <c r="B245" s="5" t="s">
        <v>1175</v>
      </c>
      <c r="C245" s="735" t="s">
        <v>1762</v>
      </c>
      <c r="D245" s="718"/>
      <c r="E245" s="718"/>
      <c r="F245" s="531" t="s">
        <v>1320</v>
      </c>
      <c r="G245" s="269" t="s">
        <v>479</v>
      </c>
      <c r="H245" s="532"/>
      <c r="I245" s="336"/>
      <c r="K245" s="107"/>
    </row>
    <row r="246" spans="1:13" s="102" customFormat="1" ht="12" customHeight="1" x14ac:dyDescent="0.2">
      <c r="A246" s="555"/>
      <c r="B246" s="5" t="s">
        <v>1175</v>
      </c>
      <c r="C246" s="735" t="s">
        <v>1484</v>
      </c>
      <c r="D246" s="718"/>
      <c r="E246" s="718"/>
      <c r="F246" s="531" t="s">
        <v>440</v>
      </c>
      <c r="G246" s="269" t="s">
        <v>479</v>
      </c>
      <c r="H246" s="532"/>
      <c r="I246" s="336"/>
      <c r="K246" s="107"/>
    </row>
    <row r="247" spans="1:13" s="102" customFormat="1" ht="12" customHeight="1" x14ac:dyDescent="0.2">
      <c r="A247" s="555"/>
      <c r="B247" s="5" t="s">
        <v>1175</v>
      </c>
      <c r="C247" s="735" t="s">
        <v>2177</v>
      </c>
      <c r="D247" s="718"/>
      <c r="E247" s="718"/>
      <c r="F247" s="531" t="s">
        <v>440</v>
      </c>
      <c r="G247" s="269" t="s">
        <v>479</v>
      </c>
      <c r="H247" s="532"/>
      <c r="I247" s="336"/>
      <c r="K247" s="107"/>
    </row>
    <row r="248" spans="1:13" s="102" customFormat="1" ht="12" customHeight="1" x14ac:dyDescent="0.2">
      <c r="A248" s="555"/>
      <c r="B248" s="5" t="s">
        <v>562</v>
      </c>
      <c r="C248" s="735" t="s">
        <v>2178</v>
      </c>
      <c r="D248" s="718"/>
      <c r="E248" s="718"/>
      <c r="F248" s="531" t="s">
        <v>440</v>
      </c>
      <c r="G248" s="269" t="s">
        <v>479</v>
      </c>
      <c r="H248" s="532"/>
      <c r="I248" s="336"/>
      <c r="K248" s="107"/>
    </row>
    <row r="249" spans="1:13" s="102" customFormat="1" ht="12" customHeight="1" x14ac:dyDescent="0.2">
      <c r="A249" s="555"/>
      <c r="B249" s="5" t="s">
        <v>562</v>
      </c>
      <c r="C249" s="735" t="s">
        <v>489</v>
      </c>
      <c r="D249" s="718"/>
      <c r="E249" s="718"/>
      <c r="F249" s="531" t="s">
        <v>1519</v>
      </c>
      <c r="G249" s="269" t="s">
        <v>479</v>
      </c>
      <c r="H249" s="532"/>
      <c r="I249" s="336"/>
      <c r="K249" s="107"/>
    </row>
    <row r="250" spans="1:13" s="102" customFormat="1" ht="12" customHeight="1" x14ac:dyDescent="0.2">
      <c r="A250" s="555"/>
      <c r="B250" s="5" t="s">
        <v>562</v>
      </c>
      <c r="C250" s="735" t="s">
        <v>1520</v>
      </c>
      <c r="D250" s="718"/>
      <c r="E250" s="718"/>
      <c r="F250" s="531" t="s">
        <v>1519</v>
      </c>
      <c r="G250" s="269" t="s">
        <v>479</v>
      </c>
      <c r="H250" s="532"/>
      <c r="I250" s="336"/>
      <c r="K250" s="107"/>
    </row>
    <row r="251" spans="1:13" s="102" customFormat="1" ht="12" customHeight="1" x14ac:dyDescent="0.2">
      <c r="A251" s="555"/>
      <c r="B251" s="5" t="s">
        <v>562</v>
      </c>
      <c r="C251" s="735" t="s">
        <v>1100</v>
      </c>
      <c r="D251" s="718"/>
      <c r="E251" s="718"/>
      <c r="F251" s="531" t="s">
        <v>1562</v>
      </c>
      <c r="G251" s="269" t="s">
        <v>479</v>
      </c>
      <c r="H251" s="532"/>
      <c r="I251" s="336"/>
      <c r="K251" s="107"/>
    </row>
    <row r="252" spans="1:13" s="102" customFormat="1" ht="12" customHeight="1" x14ac:dyDescent="0.2">
      <c r="A252" s="555"/>
      <c r="B252" s="5" t="s">
        <v>562</v>
      </c>
      <c r="C252" s="735" t="s">
        <v>598</v>
      </c>
      <c r="D252" s="718"/>
      <c r="E252" s="718"/>
      <c r="F252" s="531" t="s">
        <v>599</v>
      </c>
      <c r="G252" s="269" t="s">
        <v>479</v>
      </c>
      <c r="H252" s="532"/>
      <c r="I252" s="336"/>
      <c r="K252" s="107"/>
    </row>
    <row r="253" spans="1:13" s="102" customFormat="1" ht="12" customHeight="1" x14ac:dyDescent="0.2">
      <c r="A253" s="555"/>
      <c r="B253" s="5" t="s">
        <v>77</v>
      </c>
      <c r="C253" s="735" t="s">
        <v>1823</v>
      </c>
      <c r="D253" s="718"/>
      <c r="E253" s="718"/>
      <c r="F253" s="531" t="s">
        <v>440</v>
      </c>
      <c r="G253" s="269" t="s">
        <v>479</v>
      </c>
      <c r="H253" s="532"/>
      <c r="I253" s="336"/>
      <c r="K253" s="107"/>
    </row>
    <row r="254" spans="1:13" s="102" customFormat="1" ht="12" customHeight="1" x14ac:dyDescent="0.2">
      <c r="A254" s="555"/>
      <c r="B254" s="5" t="s">
        <v>727</v>
      </c>
      <c r="C254" s="735" t="s">
        <v>1824</v>
      </c>
      <c r="D254" s="718"/>
      <c r="E254" s="718"/>
      <c r="F254" s="531" t="s">
        <v>440</v>
      </c>
      <c r="G254" s="269" t="s">
        <v>479</v>
      </c>
      <c r="H254" s="532"/>
      <c r="I254" s="336"/>
      <c r="K254" s="107"/>
    </row>
    <row r="255" spans="1:13" s="102" customFormat="1" ht="12" customHeight="1" x14ac:dyDescent="0.2">
      <c r="A255" s="555"/>
      <c r="B255" s="5" t="s">
        <v>727</v>
      </c>
      <c r="C255" s="735" t="s">
        <v>1825</v>
      </c>
      <c r="D255" s="718"/>
      <c r="E255" s="718"/>
      <c r="F255" s="531" t="s">
        <v>1562</v>
      </c>
      <c r="G255" s="269" t="s">
        <v>479</v>
      </c>
      <c r="H255" s="532"/>
      <c r="I255" s="336"/>
      <c r="K255" s="107"/>
      <c r="M255" s="107"/>
    </row>
    <row r="256" spans="1:13" s="102" customFormat="1" ht="12" customHeight="1" x14ac:dyDescent="0.2">
      <c r="A256" s="555"/>
      <c r="B256" s="5" t="s">
        <v>730</v>
      </c>
      <c r="C256" s="735" t="s">
        <v>1826</v>
      </c>
      <c r="D256" s="718"/>
      <c r="E256" s="718"/>
      <c r="F256" s="531" t="s">
        <v>440</v>
      </c>
      <c r="G256" s="269" t="s">
        <v>479</v>
      </c>
      <c r="H256" s="532"/>
      <c r="I256" s="336"/>
      <c r="K256" s="107"/>
    </row>
    <row r="257" spans="1:13" s="102" customFormat="1" ht="12" customHeight="1" x14ac:dyDescent="0.2">
      <c r="A257" s="537"/>
      <c r="B257" s="5" t="s">
        <v>78</v>
      </c>
      <c r="C257" s="735" t="s">
        <v>1827</v>
      </c>
      <c r="D257" s="718"/>
      <c r="E257" s="718"/>
      <c r="F257" s="531" t="s">
        <v>1828</v>
      </c>
      <c r="G257" s="269" t="s">
        <v>479</v>
      </c>
      <c r="H257" s="532"/>
      <c r="I257" s="336"/>
      <c r="K257" s="107"/>
    </row>
    <row r="258" spans="1:13" s="102" customFormat="1" ht="12" customHeight="1" x14ac:dyDescent="0.2">
      <c r="A258" s="555"/>
      <c r="B258" s="5" t="s">
        <v>190</v>
      </c>
      <c r="C258" s="735" t="s">
        <v>1829</v>
      </c>
      <c r="D258" s="718"/>
      <c r="E258" s="718"/>
      <c r="F258" s="531" t="s">
        <v>46</v>
      </c>
      <c r="G258" s="269" t="s">
        <v>479</v>
      </c>
      <c r="H258" s="532"/>
      <c r="I258" s="336"/>
      <c r="K258" s="107"/>
    </row>
    <row r="259" spans="1:13" s="102" customFormat="1" ht="12" customHeight="1" x14ac:dyDescent="0.2">
      <c r="A259" s="555"/>
      <c r="B259" s="5" t="s">
        <v>190</v>
      </c>
      <c r="C259" s="735" t="s">
        <v>1454</v>
      </c>
      <c r="D259" s="718"/>
      <c r="E259" s="718"/>
      <c r="F259" s="531" t="s">
        <v>46</v>
      </c>
      <c r="G259" s="269" t="s">
        <v>479</v>
      </c>
      <c r="H259" s="532"/>
      <c r="I259" s="336"/>
      <c r="K259" s="107"/>
    </row>
    <row r="260" spans="1:13" s="102" customFormat="1" ht="12" customHeight="1" x14ac:dyDescent="0.2">
      <c r="A260" s="555"/>
      <c r="B260" s="5" t="s">
        <v>190</v>
      </c>
      <c r="C260" s="735" t="s">
        <v>1455</v>
      </c>
      <c r="D260" s="718"/>
      <c r="E260" s="718"/>
      <c r="F260" s="531" t="s">
        <v>46</v>
      </c>
      <c r="G260" s="269" t="s">
        <v>479</v>
      </c>
      <c r="H260" s="532"/>
      <c r="I260" s="336"/>
      <c r="K260" s="107"/>
    </row>
    <row r="261" spans="1:13" s="102" customFormat="1" ht="12" customHeight="1" x14ac:dyDescent="0.2">
      <c r="A261" s="555"/>
      <c r="B261" s="5" t="s">
        <v>2220</v>
      </c>
      <c r="C261" s="735" t="s">
        <v>2221</v>
      </c>
      <c r="D261" s="718"/>
      <c r="E261" s="718"/>
      <c r="F261" s="531" t="s">
        <v>440</v>
      </c>
      <c r="G261" s="269" t="s">
        <v>479</v>
      </c>
      <c r="H261" s="532"/>
      <c r="I261" s="336"/>
      <c r="K261" s="109"/>
      <c r="L261" s="109"/>
      <c r="M261" s="104"/>
    </row>
    <row r="262" spans="1:13" s="102" customFormat="1" ht="12" customHeight="1" x14ac:dyDescent="0.2">
      <c r="A262" s="555"/>
      <c r="B262" s="566" t="s">
        <v>2764</v>
      </c>
      <c r="C262" s="688" t="s">
        <v>2765</v>
      </c>
      <c r="D262" s="891"/>
      <c r="E262" s="891"/>
      <c r="F262" s="689"/>
      <c r="G262" s="269" t="s">
        <v>2766</v>
      </c>
      <c r="H262" s="532"/>
      <c r="I262" s="336"/>
      <c r="K262" s="109"/>
      <c r="L262" s="109"/>
      <c r="M262" s="104"/>
    </row>
    <row r="263" spans="1:13" s="102" customFormat="1" ht="12" customHeight="1" x14ac:dyDescent="0.2">
      <c r="A263" s="555"/>
      <c r="B263" s="551" t="s">
        <v>4049</v>
      </c>
      <c r="C263" s="688" t="s">
        <v>4037</v>
      </c>
      <c r="D263" s="891"/>
      <c r="E263" s="891"/>
      <c r="F263" s="689"/>
      <c r="G263" s="269" t="s">
        <v>4583</v>
      </c>
      <c r="H263" s="532"/>
      <c r="I263" s="336"/>
      <c r="K263" s="109"/>
      <c r="L263" s="109"/>
      <c r="M263" s="104"/>
    </row>
    <row r="264" spans="1:13" s="102" customFormat="1" ht="12" customHeight="1" x14ac:dyDescent="0.2">
      <c r="A264" s="555"/>
      <c r="B264" s="525" t="s">
        <v>4167</v>
      </c>
      <c r="C264" s="269" t="s">
        <v>4172</v>
      </c>
      <c r="D264" s="379"/>
      <c r="E264" s="379"/>
      <c r="F264" s="531" t="s">
        <v>4173</v>
      </c>
      <c r="G264" s="269" t="s">
        <v>88</v>
      </c>
      <c r="H264" s="532"/>
      <c r="I264" s="336"/>
      <c r="K264" s="109"/>
      <c r="L264" s="109"/>
      <c r="M264" s="104"/>
    </row>
    <row r="265" spans="1:13" s="102" customFormat="1" ht="12" customHeight="1" x14ac:dyDescent="0.2">
      <c r="A265" s="563"/>
      <c r="B265" s="5" t="s">
        <v>4167</v>
      </c>
      <c r="C265" s="269" t="s">
        <v>4174</v>
      </c>
      <c r="D265" s="379"/>
      <c r="E265" s="379"/>
      <c r="F265" s="531" t="s">
        <v>4173</v>
      </c>
      <c r="G265" s="269" t="s">
        <v>88</v>
      </c>
      <c r="H265" s="532"/>
      <c r="I265" s="336"/>
      <c r="K265" s="109"/>
      <c r="L265" s="109"/>
      <c r="M265" s="104"/>
    </row>
    <row r="266" spans="1:13" ht="12" customHeight="1" x14ac:dyDescent="0.2">
      <c r="A266" s="526" t="s">
        <v>1509</v>
      </c>
      <c r="B266" s="551" t="s">
        <v>766</v>
      </c>
      <c r="C266" s="735" t="s">
        <v>425</v>
      </c>
      <c r="D266" s="718"/>
      <c r="E266" s="718"/>
      <c r="F266" s="531" t="s">
        <v>1921</v>
      </c>
      <c r="G266" s="269" t="s">
        <v>88</v>
      </c>
      <c r="H266" s="532"/>
      <c r="I266" s="336"/>
      <c r="K266" s="110"/>
      <c r="L266" s="110"/>
      <c r="M266" s="9"/>
    </row>
    <row r="267" spans="1:13" s="105" customFormat="1" ht="12" customHeight="1" x14ac:dyDescent="0.2">
      <c r="A267" s="562"/>
      <c r="B267" s="551" t="s">
        <v>801</v>
      </c>
      <c r="C267" s="735" t="s">
        <v>117</v>
      </c>
      <c r="D267" s="718"/>
      <c r="E267" s="718"/>
      <c r="F267" s="531" t="s">
        <v>118</v>
      </c>
      <c r="G267" s="269" t="s">
        <v>88</v>
      </c>
      <c r="H267" s="532"/>
      <c r="I267" s="336"/>
      <c r="K267" s="108"/>
      <c r="L267" s="108"/>
    </row>
    <row r="268" spans="1:13" s="105" customFormat="1" ht="12" customHeight="1" x14ac:dyDescent="0.2">
      <c r="A268" s="562"/>
      <c r="B268" s="551" t="s">
        <v>766</v>
      </c>
      <c r="C268" s="688" t="s">
        <v>624</v>
      </c>
      <c r="D268" s="891"/>
      <c r="E268" s="891"/>
      <c r="F268" s="531" t="s">
        <v>625</v>
      </c>
      <c r="G268" s="269" t="s">
        <v>88</v>
      </c>
      <c r="H268" s="532"/>
      <c r="I268" s="336"/>
      <c r="K268" s="108"/>
      <c r="L268" s="108"/>
    </row>
    <row r="269" spans="1:13" s="105" customFormat="1" ht="12" customHeight="1" x14ac:dyDescent="0.2">
      <c r="A269" s="562"/>
      <c r="B269" s="551" t="s">
        <v>801</v>
      </c>
      <c r="C269" s="735" t="s">
        <v>710</v>
      </c>
      <c r="D269" s="718"/>
      <c r="E269" s="718"/>
      <c r="F269" s="531" t="s">
        <v>711</v>
      </c>
      <c r="G269" s="269" t="s">
        <v>88</v>
      </c>
      <c r="H269" s="532"/>
      <c r="I269" s="336"/>
      <c r="K269" s="108"/>
      <c r="L269" s="108"/>
    </row>
    <row r="270" spans="1:13" s="105" customFormat="1" ht="12" customHeight="1" x14ac:dyDescent="0.2">
      <c r="A270" s="537"/>
      <c r="B270" s="5" t="s">
        <v>1137</v>
      </c>
      <c r="C270" s="735" t="s">
        <v>449</v>
      </c>
      <c r="D270" s="718"/>
      <c r="E270" s="718"/>
      <c r="F270" s="531" t="s">
        <v>118</v>
      </c>
      <c r="G270" s="269" t="s">
        <v>88</v>
      </c>
      <c r="H270" s="532"/>
      <c r="I270" s="336"/>
      <c r="K270" s="108"/>
      <c r="L270" s="108"/>
    </row>
    <row r="271" spans="1:13" s="102" customFormat="1" ht="12" customHeight="1" x14ac:dyDescent="0.2">
      <c r="A271" s="537"/>
      <c r="B271" s="5" t="s">
        <v>1137</v>
      </c>
      <c r="C271" s="735" t="s">
        <v>1092</v>
      </c>
      <c r="D271" s="718"/>
      <c r="E271" s="718"/>
      <c r="F271" s="531"/>
      <c r="G271" s="688" t="s">
        <v>2763</v>
      </c>
      <c r="H271" s="891"/>
      <c r="I271" s="689"/>
    </row>
    <row r="272" spans="1:13" s="102" customFormat="1" ht="12" customHeight="1" x14ac:dyDescent="0.2">
      <c r="A272" s="537"/>
      <c r="B272" s="5" t="s">
        <v>1137</v>
      </c>
      <c r="C272" s="735" t="s">
        <v>1144</v>
      </c>
      <c r="D272" s="718"/>
      <c r="E272" s="718"/>
      <c r="F272" s="531" t="s">
        <v>118</v>
      </c>
      <c r="G272" s="269" t="s">
        <v>88</v>
      </c>
      <c r="H272" s="532"/>
      <c r="I272" s="336"/>
    </row>
    <row r="273" spans="1:12" s="102" customFormat="1" ht="12" customHeight="1" x14ac:dyDescent="0.2">
      <c r="A273" s="537"/>
      <c r="B273" s="5" t="s">
        <v>1137</v>
      </c>
      <c r="C273" s="735" t="s">
        <v>1145</v>
      </c>
      <c r="D273" s="718"/>
      <c r="E273" s="718"/>
      <c r="F273" s="531" t="s">
        <v>118</v>
      </c>
      <c r="G273" s="269" t="s">
        <v>88</v>
      </c>
      <c r="H273" s="532"/>
      <c r="I273" s="336"/>
    </row>
    <row r="274" spans="1:12" s="102" customFormat="1" ht="12" customHeight="1" x14ac:dyDescent="0.2">
      <c r="A274" s="537"/>
      <c r="B274" s="566" t="s">
        <v>2764</v>
      </c>
      <c r="C274" s="688" t="s">
        <v>2765</v>
      </c>
      <c r="D274" s="891"/>
      <c r="E274" s="891"/>
      <c r="F274" s="689"/>
      <c r="G274" s="269" t="s">
        <v>2766</v>
      </c>
      <c r="H274" s="532"/>
      <c r="I274" s="336"/>
    </row>
    <row r="275" spans="1:12" s="105" customFormat="1" ht="12" customHeight="1" x14ac:dyDescent="0.2">
      <c r="A275" s="559" t="s">
        <v>1510</v>
      </c>
      <c r="B275" s="551" t="s">
        <v>1308</v>
      </c>
      <c r="C275" s="735" t="s">
        <v>701</v>
      </c>
      <c r="D275" s="718"/>
      <c r="E275" s="718"/>
      <c r="F275" s="531" t="s">
        <v>702</v>
      </c>
      <c r="G275" s="688" t="s">
        <v>2723</v>
      </c>
      <c r="H275" s="891"/>
      <c r="I275" s="689"/>
      <c r="K275" s="108"/>
      <c r="L275" s="108"/>
    </row>
    <row r="276" spans="1:12" s="102" customFormat="1" ht="12" customHeight="1" x14ac:dyDescent="0.2">
      <c r="A276" s="537"/>
      <c r="B276" s="270" t="s">
        <v>703</v>
      </c>
      <c r="C276" s="735" t="s">
        <v>2229</v>
      </c>
      <c r="D276" s="718"/>
      <c r="E276" s="718"/>
      <c r="F276" s="531" t="s">
        <v>1562</v>
      </c>
      <c r="G276" s="688" t="s">
        <v>2723</v>
      </c>
      <c r="H276" s="891"/>
      <c r="I276" s="689"/>
    </row>
    <row r="277" spans="1:12" s="102" customFormat="1" ht="12" customHeight="1" x14ac:dyDescent="0.2">
      <c r="A277" s="537"/>
      <c r="B277" s="5" t="s">
        <v>543</v>
      </c>
      <c r="C277" s="735" t="s">
        <v>2230</v>
      </c>
      <c r="D277" s="718"/>
      <c r="E277" s="718"/>
      <c r="F277" s="531" t="s">
        <v>1734</v>
      </c>
      <c r="G277" s="269" t="s">
        <v>2767</v>
      </c>
      <c r="H277" s="532"/>
      <c r="I277" s="336"/>
    </row>
    <row r="278" spans="1:12" s="102" customFormat="1" ht="12" customHeight="1" x14ac:dyDescent="0.2">
      <c r="A278" s="537"/>
      <c r="B278" s="5" t="s">
        <v>543</v>
      </c>
      <c r="C278" s="735" t="s">
        <v>1276</v>
      </c>
      <c r="D278" s="718"/>
      <c r="E278" s="718"/>
      <c r="F278" s="531" t="s">
        <v>1277</v>
      </c>
      <c r="G278" s="269" t="s">
        <v>2767</v>
      </c>
      <c r="H278" s="532"/>
      <c r="I278" s="336"/>
    </row>
    <row r="279" spans="1:12" s="102" customFormat="1" ht="12" customHeight="1" x14ac:dyDescent="0.2">
      <c r="A279" s="555"/>
      <c r="B279" s="5" t="s">
        <v>543</v>
      </c>
      <c r="C279" s="735" t="s">
        <v>1278</v>
      </c>
      <c r="D279" s="718"/>
      <c r="E279" s="718"/>
      <c r="F279" s="531" t="s">
        <v>1734</v>
      </c>
      <c r="G279" s="269" t="s">
        <v>2767</v>
      </c>
      <c r="H279" s="532"/>
      <c r="I279" s="336"/>
    </row>
    <row r="280" spans="1:12" s="102" customFormat="1" ht="12" customHeight="1" x14ac:dyDescent="0.2">
      <c r="A280" s="555"/>
      <c r="B280" s="5" t="s">
        <v>1175</v>
      </c>
      <c r="C280" s="735" t="s">
        <v>1571</v>
      </c>
      <c r="D280" s="718"/>
      <c r="E280" s="718"/>
      <c r="F280" s="531" t="s">
        <v>1562</v>
      </c>
      <c r="G280" s="269" t="s">
        <v>2879</v>
      </c>
      <c r="H280" s="532"/>
      <c r="I280" s="336"/>
    </row>
    <row r="281" spans="1:12" s="102" customFormat="1" ht="12" customHeight="1" x14ac:dyDescent="0.2">
      <c r="A281" s="555"/>
      <c r="B281" s="5" t="s">
        <v>1175</v>
      </c>
      <c r="C281" s="735" t="s">
        <v>1572</v>
      </c>
      <c r="D281" s="718"/>
      <c r="E281" s="718"/>
      <c r="F281" s="531" t="s">
        <v>702</v>
      </c>
      <c r="G281" s="269" t="s">
        <v>2879</v>
      </c>
      <c r="H281" s="532"/>
      <c r="I281" s="336"/>
    </row>
    <row r="282" spans="1:12" s="102" customFormat="1" ht="12" customHeight="1" x14ac:dyDescent="0.2">
      <c r="A282" s="555"/>
      <c r="B282" s="5" t="s">
        <v>1175</v>
      </c>
      <c r="C282" s="735" t="s">
        <v>1572</v>
      </c>
      <c r="D282" s="718"/>
      <c r="E282" s="718"/>
      <c r="F282" s="531" t="s">
        <v>1734</v>
      </c>
      <c r="G282" s="269" t="s">
        <v>1900</v>
      </c>
      <c r="H282" s="532"/>
      <c r="I282" s="336"/>
    </row>
    <row r="283" spans="1:12" s="102" customFormat="1" ht="12" customHeight="1" x14ac:dyDescent="0.2">
      <c r="A283" s="560"/>
      <c r="B283" s="5" t="s">
        <v>730</v>
      </c>
      <c r="C283" s="735" t="s">
        <v>1573</v>
      </c>
      <c r="D283" s="718"/>
      <c r="E283" s="718"/>
      <c r="F283" s="531" t="s">
        <v>1887</v>
      </c>
      <c r="G283" s="269" t="s">
        <v>1694</v>
      </c>
      <c r="H283" s="532"/>
      <c r="I283" s="336"/>
    </row>
    <row r="284" spans="1:12" s="102" customFormat="1" ht="12" customHeight="1" x14ac:dyDescent="0.2">
      <c r="A284" s="555"/>
      <c r="B284" s="5" t="s">
        <v>1888</v>
      </c>
      <c r="C284" s="735" t="s">
        <v>1889</v>
      </c>
      <c r="D284" s="718"/>
      <c r="E284" s="718"/>
      <c r="F284" s="531" t="s">
        <v>1734</v>
      </c>
      <c r="G284" s="269" t="s">
        <v>2879</v>
      </c>
      <c r="H284" s="532"/>
      <c r="I284" s="336"/>
    </row>
    <row r="285" spans="1:12" s="102" customFormat="1" ht="12" customHeight="1" x14ac:dyDescent="0.2">
      <c r="A285" s="555"/>
      <c r="B285" s="5" t="s">
        <v>25</v>
      </c>
      <c r="C285" s="735" t="s">
        <v>63</v>
      </c>
      <c r="D285" s="718"/>
      <c r="E285" s="718"/>
      <c r="F285" s="531" t="s">
        <v>1562</v>
      </c>
      <c r="G285" s="688" t="s">
        <v>2762</v>
      </c>
      <c r="H285" s="891"/>
      <c r="I285" s="689"/>
    </row>
    <row r="286" spans="1:12" s="102" customFormat="1" ht="12" customHeight="1" x14ac:dyDescent="0.2">
      <c r="A286" s="555"/>
      <c r="B286" s="5" t="s">
        <v>1137</v>
      </c>
      <c r="C286" s="735" t="s">
        <v>64</v>
      </c>
      <c r="D286" s="718"/>
      <c r="E286" s="718"/>
      <c r="F286" s="531" t="s">
        <v>136</v>
      </c>
      <c r="G286" s="688" t="s">
        <v>88</v>
      </c>
      <c r="H286" s="891"/>
      <c r="I286" s="689"/>
    </row>
    <row r="287" spans="1:12" s="102" customFormat="1" ht="12" customHeight="1" x14ac:dyDescent="0.2">
      <c r="A287" s="560"/>
      <c r="B287" s="5" t="s">
        <v>1137</v>
      </c>
      <c r="C287" s="735" t="s">
        <v>903</v>
      </c>
      <c r="D287" s="718"/>
      <c r="E287" s="718"/>
      <c r="F287" s="531" t="s">
        <v>904</v>
      </c>
      <c r="G287" s="688" t="s">
        <v>2762</v>
      </c>
      <c r="H287" s="891"/>
      <c r="I287" s="689"/>
    </row>
    <row r="288" spans="1:12" s="102" customFormat="1" ht="12" customHeight="1" x14ac:dyDescent="0.2">
      <c r="A288" s="555"/>
      <c r="B288" s="5" t="s">
        <v>1731</v>
      </c>
      <c r="C288" s="735" t="s">
        <v>906</v>
      </c>
      <c r="D288" s="718"/>
      <c r="E288" s="718"/>
      <c r="F288" s="531" t="s">
        <v>862</v>
      </c>
      <c r="G288" s="269" t="s">
        <v>88</v>
      </c>
      <c r="H288" s="532"/>
      <c r="I288" s="336"/>
    </row>
    <row r="289" spans="1:12" s="105" customFormat="1" ht="12" customHeight="1" x14ac:dyDescent="0.2">
      <c r="A289" s="527"/>
      <c r="B289" s="5" t="s">
        <v>1731</v>
      </c>
      <c r="C289" s="735" t="s">
        <v>1117</v>
      </c>
      <c r="D289" s="718"/>
      <c r="E289" s="718"/>
      <c r="F289" s="531" t="s">
        <v>136</v>
      </c>
      <c r="G289" s="269" t="s">
        <v>88</v>
      </c>
      <c r="H289" s="532"/>
      <c r="I289" s="336"/>
      <c r="K289" s="108"/>
      <c r="L289" s="108"/>
    </row>
    <row r="290" spans="1:12" s="105" customFormat="1" ht="12" customHeight="1" x14ac:dyDescent="0.2">
      <c r="A290" s="559" t="s">
        <v>1511</v>
      </c>
      <c r="B290" s="551" t="s">
        <v>1020</v>
      </c>
      <c r="C290" s="735" t="s">
        <v>1021</v>
      </c>
      <c r="D290" s="718"/>
      <c r="E290" s="718"/>
      <c r="F290" s="531" t="s">
        <v>1022</v>
      </c>
      <c r="G290" s="269" t="s">
        <v>2768</v>
      </c>
      <c r="H290" s="532"/>
      <c r="I290" s="336"/>
      <c r="K290" s="108"/>
      <c r="L290" s="108"/>
    </row>
    <row r="291" spans="1:12" s="102" customFormat="1" ht="12" customHeight="1" x14ac:dyDescent="0.2">
      <c r="A291" s="562"/>
      <c r="B291" s="551" t="s">
        <v>1024</v>
      </c>
      <c r="C291" s="735" t="s">
        <v>1280</v>
      </c>
      <c r="D291" s="718"/>
      <c r="E291" s="718"/>
      <c r="F291" s="531" t="s">
        <v>46</v>
      </c>
      <c r="G291" s="269" t="s">
        <v>2768</v>
      </c>
      <c r="H291" s="532"/>
      <c r="I291" s="336"/>
    </row>
    <row r="292" spans="1:12" s="105" customFormat="1" ht="12" customHeight="1" x14ac:dyDescent="0.2">
      <c r="A292" s="562"/>
      <c r="B292" s="551" t="s">
        <v>713</v>
      </c>
      <c r="C292" s="688" t="s">
        <v>714</v>
      </c>
      <c r="D292" s="891"/>
      <c r="E292" s="891"/>
      <c r="F292" s="531" t="s">
        <v>715</v>
      </c>
      <c r="G292" s="269" t="s">
        <v>29</v>
      </c>
      <c r="H292" s="532"/>
      <c r="I292" s="336"/>
      <c r="K292" s="108"/>
      <c r="L292" s="108"/>
    </row>
    <row r="293" spans="1:12" s="102" customFormat="1" ht="12" customHeight="1" x14ac:dyDescent="0.2">
      <c r="A293" s="337" t="s">
        <v>2235</v>
      </c>
      <c r="B293" s="5" t="s">
        <v>1281</v>
      </c>
      <c r="C293" s="735" t="s">
        <v>1282</v>
      </c>
      <c r="D293" s="718"/>
      <c r="E293" s="718"/>
      <c r="F293" s="531"/>
      <c r="G293" s="269" t="s">
        <v>2880</v>
      </c>
      <c r="H293" s="532"/>
      <c r="I293" s="336"/>
    </row>
    <row r="294" spans="1:12" s="105" customFormat="1" ht="12" customHeight="1" x14ac:dyDescent="0.2">
      <c r="A294" s="558" t="s">
        <v>765</v>
      </c>
      <c r="B294" s="536" t="s">
        <v>1089</v>
      </c>
      <c r="C294" s="885" t="s">
        <v>1090</v>
      </c>
      <c r="D294" s="885"/>
      <c r="E294" s="885"/>
      <c r="F294" s="885"/>
      <c r="G294" s="635" t="s">
        <v>1091</v>
      </c>
      <c r="H294" s="636"/>
      <c r="I294" s="637"/>
      <c r="K294" s="108"/>
      <c r="L294" s="108"/>
    </row>
    <row r="295" spans="1:12" s="102" customFormat="1" ht="12" customHeight="1" x14ac:dyDescent="0.2">
      <c r="A295" s="526" t="s">
        <v>2</v>
      </c>
      <c r="B295" s="566" t="s">
        <v>801</v>
      </c>
      <c r="C295" s="735" t="s">
        <v>2769</v>
      </c>
      <c r="D295" s="718"/>
      <c r="E295" s="718"/>
      <c r="F295" s="531" t="s">
        <v>2269</v>
      </c>
      <c r="G295" s="688" t="s">
        <v>2723</v>
      </c>
      <c r="H295" s="891"/>
      <c r="I295" s="689"/>
    </row>
    <row r="296" spans="1:12" s="102" customFormat="1" ht="12" customHeight="1" x14ac:dyDescent="0.2">
      <c r="A296" s="567"/>
      <c r="B296" s="565" t="s">
        <v>703</v>
      </c>
      <c r="C296" s="735" t="s">
        <v>2270</v>
      </c>
      <c r="D296" s="718"/>
      <c r="E296" s="718"/>
      <c r="F296" s="531" t="s">
        <v>1887</v>
      </c>
      <c r="G296" s="269" t="s">
        <v>2770</v>
      </c>
      <c r="H296" s="532"/>
      <c r="I296" s="336"/>
    </row>
    <row r="297" spans="1:12" s="102" customFormat="1" ht="12" customHeight="1" x14ac:dyDescent="0.2">
      <c r="A297" s="537"/>
      <c r="B297" s="565" t="s">
        <v>718</v>
      </c>
      <c r="C297" s="735" t="s">
        <v>2271</v>
      </c>
      <c r="D297" s="718"/>
      <c r="E297" s="718"/>
      <c r="F297" s="531" t="s">
        <v>136</v>
      </c>
      <c r="G297" s="269" t="s">
        <v>1695</v>
      </c>
      <c r="H297" s="532"/>
      <c r="I297" s="336"/>
    </row>
    <row r="298" spans="1:12" s="102" customFormat="1" ht="12" customHeight="1" x14ac:dyDescent="0.2">
      <c r="A298" s="537"/>
      <c r="B298" s="565" t="s">
        <v>718</v>
      </c>
      <c r="C298" s="735" t="s">
        <v>2272</v>
      </c>
      <c r="D298" s="718"/>
      <c r="E298" s="718"/>
      <c r="F298" s="531" t="s">
        <v>1057</v>
      </c>
      <c r="G298" s="688" t="s">
        <v>2723</v>
      </c>
      <c r="H298" s="891"/>
      <c r="I298" s="689"/>
    </row>
    <row r="299" spans="1:12" s="102" customFormat="1" ht="12" customHeight="1" x14ac:dyDescent="0.2">
      <c r="A299" s="537"/>
      <c r="B299" s="565" t="s">
        <v>1058</v>
      </c>
      <c r="C299" s="735" t="s">
        <v>182</v>
      </c>
      <c r="D299" s="718"/>
      <c r="E299" s="718"/>
      <c r="F299" s="531" t="s">
        <v>183</v>
      </c>
      <c r="G299" s="269" t="s">
        <v>2771</v>
      </c>
      <c r="H299" s="532"/>
      <c r="I299" s="336"/>
    </row>
    <row r="300" spans="1:12" s="105" customFormat="1" ht="12" customHeight="1" x14ac:dyDescent="0.2">
      <c r="A300" s="537"/>
      <c r="B300" s="525" t="s">
        <v>1058</v>
      </c>
      <c r="C300" s="735" t="s">
        <v>184</v>
      </c>
      <c r="D300" s="718"/>
      <c r="E300" s="718"/>
      <c r="F300" s="531" t="s">
        <v>185</v>
      </c>
      <c r="G300" s="269" t="s">
        <v>2772</v>
      </c>
      <c r="H300" s="532"/>
      <c r="I300" s="336"/>
      <c r="K300" s="108"/>
      <c r="L300" s="108"/>
    </row>
    <row r="301" spans="1:12" s="105" customFormat="1" ht="12" customHeight="1" x14ac:dyDescent="0.2">
      <c r="A301" s="537"/>
      <c r="B301" s="525" t="s">
        <v>77</v>
      </c>
      <c r="C301" s="735" t="s">
        <v>186</v>
      </c>
      <c r="D301" s="718"/>
      <c r="E301" s="718"/>
      <c r="F301" s="531" t="s">
        <v>1562</v>
      </c>
      <c r="G301" s="269" t="s">
        <v>2773</v>
      </c>
      <c r="H301" s="532"/>
      <c r="I301" s="336"/>
      <c r="K301" s="108"/>
      <c r="L301" s="108"/>
    </row>
    <row r="302" spans="1:12" s="105" customFormat="1" ht="12" customHeight="1" x14ac:dyDescent="0.2">
      <c r="A302" s="527"/>
      <c r="B302" s="525" t="s">
        <v>4407</v>
      </c>
      <c r="C302" s="735" t="s">
        <v>4408</v>
      </c>
      <c r="D302" s="718"/>
      <c r="E302" s="718"/>
      <c r="F302" s="531" t="s">
        <v>1562</v>
      </c>
      <c r="G302" s="269" t="s">
        <v>88</v>
      </c>
      <c r="H302" s="532"/>
      <c r="I302" s="336"/>
      <c r="K302" s="108"/>
      <c r="L302" s="108"/>
    </row>
    <row r="303" spans="1:12" s="102" customFormat="1" ht="12" customHeight="1" x14ac:dyDescent="0.2">
      <c r="A303" s="562" t="s">
        <v>3</v>
      </c>
      <c r="B303" s="551" t="s">
        <v>446</v>
      </c>
      <c r="C303" s="735" t="s">
        <v>587</v>
      </c>
      <c r="D303" s="718"/>
      <c r="E303" s="718"/>
      <c r="F303" s="531"/>
      <c r="G303" s="269" t="s">
        <v>2774</v>
      </c>
      <c r="H303" s="532"/>
      <c r="I303" s="336"/>
    </row>
    <row r="304" spans="1:12" s="102" customFormat="1" ht="12" customHeight="1" x14ac:dyDescent="0.2">
      <c r="A304" s="560"/>
      <c r="B304" s="551" t="s">
        <v>446</v>
      </c>
      <c r="C304" s="735" t="s">
        <v>588</v>
      </c>
      <c r="D304" s="718"/>
      <c r="E304" s="718"/>
      <c r="F304" s="531"/>
      <c r="G304" s="269" t="s">
        <v>2775</v>
      </c>
      <c r="H304" s="532"/>
      <c r="I304" s="336"/>
    </row>
    <row r="305" spans="1:12" s="102" customFormat="1" ht="12" customHeight="1" x14ac:dyDescent="0.2">
      <c r="A305" s="555"/>
      <c r="B305" s="270" t="s">
        <v>703</v>
      </c>
      <c r="C305" s="735" t="s">
        <v>589</v>
      </c>
      <c r="D305" s="718"/>
      <c r="E305" s="718"/>
      <c r="F305" s="531"/>
      <c r="G305" s="269" t="s">
        <v>2776</v>
      </c>
      <c r="H305" s="532"/>
      <c r="I305" s="336"/>
      <c r="K305" s="107"/>
    </row>
    <row r="306" spans="1:12" s="102" customFormat="1" ht="12" customHeight="1" x14ac:dyDescent="0.2">
      <c r="A306" s="555"/>
      <c r="B306" s="5" t="s">
        <v>990</v>
      </c>
      <c r="C306" s="735" t="s">
        <v>590</v>
      </c>
      <c r="D306" s="718"/>
      <c r="E306" s="718"/>
      <c r="F306" s="531"/>
      <c r="G306" s="269" t="s">
        <v>2777</v>
      </c>
      <c r="H306" s="532"/>
      <c r="I306" s="336"/>
      <c r="K306" s="107"/>
    </row>
    <row r="307" spans="1:12" s="102" customFormat="1" ht="12" customHeight="1" x14ac:dyDescent="0.2">
      <c r="A307" s="555"/>
      <c r="B307" s="5" t="s">
        <v>591</v>
      </c>
      <c r="C307" s="735" t="s">
        <v>592</v>
      </c>
      <c r="D307" s="718"/>
      <c r="E307" s="718"/>
      <c r="F307" s="531"/>
      <c r="G307" s="269" t="s">
        <v>2778</v>
      </c>
      <c r="H307" s="532"/>
      <c r="I307" s="336"/>
      <c r="K307" s="107"/>
    </row>
    <row r="308" spans="1:12" s="102" customFormat="1" ht="12" customHeight="1" x14ac:dyDescent="0.2">
      <c r="A308" s="555"/>
      <c r="B308" s="5" t="s">
        <v>591</v>
      </c>
      <c r="C308" s="735" t="s">
        <v>852</v>
      </c>
      <c r="D308" s="718"/>
      <c r="E308" s="718"/>
      <c r="F308" s="531"/>
      <c r="G308" s="269" t="s">
        <v>2779</v>
      </c>
      <c r="H308" s="532"/>
      <c r="I308" s="336"/>
      <c r="K308" s="107"/>
    </row>
    <row r="309" spans="1:12" s="102" customFormat="1" ht="12" customHeight="1" x14ac:dyDescent="0.2">
      <c r="A309" s="555"/>
      <c r="B309" s="5" t="s">
        <v>77</v>
      </c>
      <c r="C309" s="735" t="s">
        <v>121</v>
      </c>
      <c r="D309" s="718"/>
      <c r="E309" s="718"/>
      <c r="F309" s="531"/>
      <c r="G309" s="269" t="s">
        <v>2780</v>
      </c>
      <c r="H309" s="532"/>
      <c r="I309" s="336"/>
    </row>
    <row r="310" spans="1:12" s="105" customFormat="1" ht="12" customHeight="1" x14ac:dyDescent="0.2">
      <c r="A310" s="555"/>
      <c r="B310" s="5" t="s">
        <v>122</v>
      </c>
      <c r="C310" s="735" t="s">
        <v>123</v>
      </c>
      <c r="D310" s="718"/>
      <c r="E310" s="718"/>
      <c r="F310" s="531"/>
      <c r="G310" s="269" t="s">
        <v>2781</v>
      </c>
      <c r="H310" s="532"/>
      <c r="I310" s="336"/>
      <c r="K310" s="108"/>
      <c r="L310" s="108"/>
    </row>
    <row r="311" spans="1:12" s="105" customFormat="1" ht="12" customHeight="1" x14ac:dyDescent="0.2">
      <c r="A311" s="563"/>
      <c r="B311" s="5" t="s">
        <v>1137</v>
      </c>
      <c r="C311" s="735" t="s">
        <v>124</v>
      </c>
      <c r="D311" s="718"/>
      <c r="E311" s="718"/>
      <c r="F311" s="531"/>
      <c r="G311" s="269" t="s">
        <v>3961</v>
      </c>
      <c r="H311" s="532"/>
      <c r="I311" s="336"/>
      <c r="K311" s="108"/>
      <c r="L311" s="108"/>
    </row>
    <row r="312" spans="1:12" s="105" customFormat="1" ht="12" customHeight="1" x14ac:dyDescent="0.2">
      <c r="A312" s="559" t="s">
        <v>1045</v>
      </c>
      <c r="B312" s="551" t="s">
        <v>976</v>
      </c>
      <c r="C312" s="735" t="s">
        <v>125</v>
      </c>
      <c r="D312" s="718"/>
      <c r="E312" s="718"/>
      <c r="F312" s="531"/>
      <c r="G312" s="269" t="s">
        <v>126</v>
      </c>
      <c r="H312" s="532"/>
      <c r="I312" s="336"/>
      <c r="K312" s="108"/>
      <c r="L312" s="108"/>
    </row>
    <row r="313" spans="1:12" s="105" customFormat="1" ht="12" customHeight="1" x14ac:dyDescent="0.2">
      <c r="A313" s="560"/>
      <c r="B313" s="551" t="s">
        <v>801</v>
      </c>
      <c r="C313" s="735" t="s">
        <v>1059</v>
      </c>
      <c r="D313" s="718"/>
      <c r="E313" s="718"/>
      <c r="F313" s="531" t="s">
        <v>136</v>
      </c>
      <c r="G313" s="269" t="s">
        <v>1060</v>
      </c>
      <c r="H313" s="532"/>
      <c r="I313" s="336"/>
      <c r="K313" s="108"/>
      <c r="L313" s="108"/>
    </row>
    <row r="314" spans="1:12" s="105" customFormat="1" ht="12" customHeight="1" x14ac:dyDescent="0.2">
      <c r="A314" s="560"/>
      <c r="B314" s="566" t="s">
        <v>801</v>
      </c>
      <c r="C314" s="735" t="s">
        <v>30</v>
      </c>
      <c r="D314" s="718"/>
      <c r="E314" s="718"/>
      <c r="F314" s="531" t="s">
        <v>136</v>
      </c>
      <c r="G314" s="269" t="s">
        <v>1164</v>
      </c>
      <c r="H314" s="532"/>
      <c r="I314" s="336"/>
      <c r="K314" s="108"/>
      <c r="L314" s="108"/>
    </row>
    <row r="315" spans="1:12" s="105" customFormat="1" ht="12" customHeight="1" x14ac:dyDescent="0.2">
      <c r="A315" s="560"/>
      <c r="B315" s="551" t="s">
        <v>1925</v>
      </c>
      <c r="C315" s="735" t="s">
        <v>1926</v>
      </c>
      <c r="D315" s="718"/>
      <c r="E315" s="718"/>
      <c r="F315" s="531" t="s">
        <v>136</v>
      </c>
      <c r="G315" s="269" t="s">
        <v>3962</v>
      </c>
      <c r="H315" s="532"/>
      <c r="I315" s="336"/>
      <c r="K315" s="108"/>
      <c r="L315" s="108"/>
    </row>
    <row r="316" spans="1:12" s="102" customFormat="1" ht="12" customHeight="1" x14ac:dyDescent="0.2">
      <c r="A316" s="562"/>
      <c r="B316" s="551" t="s">
        <v>1927</v>
      </c>
      <c r="C316" s="735" t="s">
        <v>1018</v>
      </c>
      <c r="D316" s="718"/>
      <c r="E316" s="718"/>
      <c r="F316" s="531" t="s">
        <v>175</v>
      </c>
      <c r="G316" s="269" t="s">
        <v>3963</v>
      </c>
      <c r="H316" s="532"/>
      <c r="I316" s="336"/>
    </row>
    <row r="317" spans="1:12" s="102" customFormat="1" ht="12" customHeight="1" x14ac:dyDescent="0.2">
      <c r="A317" s="560"/>
      <c r="B317" s="551" t="s">
        <v>176</v>
      </c>
      <c r="C317" s="735" t="s">
        <v>1019</v>
      </c>
      <c r="D317" s="718"/>
      <c r="E317" s="718"/>
      <c r="F317" s="531" t="s">
        <v>3964</v>
      </c>
      <c r="G317" s="269" t="s">
        <v>2782</v>
      </c>
      <c r="H317" s="532"/>
      <c r="I317" s="336"/>
    </row>
    <row r="318" spans="1:12" s="102" customFormat="1" ht="12" customHeight="1" x14ac:dyDescent="0.2">
      <c r="A318" s="560"/>
      <c r="B318" s="551" t="s">
        <v>843</v>
      </c>
      <c r="C318" s="735" t="s">
        <v>844</v>
      </c>
      <c r="D318" s="718"/>
      <c r="E318" s="718"/>
      <c r="F318" s="531" t="s">
        <v>845</v>
      </c>
      <c r="G318" s="269" t="s">
        <v>2783</v>
      </c>
      <c r="H318" s="532"/>
      <c r="I318" s="336"/>
    </row>
    <row r="319" spans="1:12" s="102" customFormat="1" ht="12" customHeight="1" x14ac:dyDescent="0.2">
      <c r="A319" s="555"/>
      <c r="B319" s="270" t="s">
        <v>718</v>
      </c>
      <c r="C319" s="735" t="s">
        <v>846</v>
      </c>
      <c r="D319" s="718"/>
      <c r="E319" s="718"/>
      <c r="F319" s="538" t="s">
        <v>1887</v>
      </c>
      <c r="G319" s="269" t="s">
        <v>1043</v>
      </c>
      <c r="H319" s="532"/>
      <c r="I319" s="336"/>
    </row>
    <row r="320" spans="1:12" s="102" customFormat="1" ht="12" customHeight="1" x14ac:dyDescent="0.2">
      <c r="A320" s="555"/>
      <c r="B320" s="5" t="s">
        <v>1124</v>
      </c>
      <c r="C320" s="735" t="s">
        <v>1735</v>
      </c>
      <c r="D320" s="718"/>
      <c r="E320" s="718"/>
      <c r="F320" s="531"/>
      <c r="G320" s="269" t="s">
        <v>1736</v>
      </c>
      <c r="H320" s="532"/>
      <c r="I320" s="336"/>
    </row>
    <row r="321" spans="1:13" s="102" customFormat="1" ht="12" customHeight="1" x14ac:dyDescent="0.2">
      <c r="A321" s="555"/>
      <c r="B321" s="5" t="s">
        <v>1867</v>
      </c>
      <c r="C321" s="735" t="s">
        <v>1737</v>
      </c>
      <c r="D321" s="718"/>
      <c r="E321" s="718"/>
      <c r="F321" s="531" t="s">
        <v>1738</v>
      </c>
      <c r="G321" s="269" t="s">
        <v>1712</v>
      </c>
      <c r="H321" s="532"/>
      <c r="I321" s="336"/>
    </row>
    <row r="322" spans="1:13" s="102" customFormat="1" ht="12" customHeight="1" x14ac:dyDescent="0.2">
      <c r="A322" s="555"/>
      <c r="B322" s="5" t="s">
        <v>1584</v>
      </c>
      <c r="C322" s="735" t="s">
        <v>1585</v>
      </c>
      <c r="D322" s="718"/>
      <c r="E322" s="718"/>
      <c r="F322" s="531"/>
      <c r="G322" s="269" t="s">
        <v>1155</v>
      </c>
      <c r="H322" s="532"/>
      <c r="I322" s="336"/>
    </row>
    <row r="323" spans="1:13" s="102" customFormat="1" ht="12" customHeight="1" x14ac:dyDescent="0.2">
      <c r="A323" s="555"/>
      <c r="B323" s="5" t="s">
        <v>1584</v>
      </c>
      <c r="C323" s="735" t="s">
        <v>1418</v>
      </c>
      <c r="D323" s="718"/>
      <c r="E323" s="718"/>
      <c r="F323" s="531"/>
      <c r="G323" s="269" t="s">
        <v>2784</v>
      </c>
      <c r="H323" s="532"/>
      <c r="I323" s="336"/>
    </row>
    <row r="324" spans="1:13" s="102" customFormat="1" ht="12" customHeight="1" x14ac:dyDescent="0.2">
      <c r="A324" s="555"/>
      <c r="B324" s="5" t="s">
        <v>1584</v>
      </c>
      <c r="C324" s="735" t="s">
        <v>1419</v>
      </c>
      <c r="D324" s="718"/>
      <c r="E324" s="718"/>
      <c r="F324" s="531" t="s">
        <v>136</v>
      </c>
      <c r="G324" s="269" t="s">
        <v>1599</v>
      </c>
      <c r="H324" s="532"/>
      <c r="I324" s="336"/>
    </row>
    <row r="325" spans="1:13" s="102" customFormat="1" ht="12" customHeight="1" x14ac:dyDescent="0.2">
      <c r="A325" s="555"/>
      <c r="B325" s="5" t="s">
        <v>562</v>
      </c>
      <c r="C325" s="735" t="s">
        <v>1600</v>
      </c>
      <c r="D325" s="718"/>
      <c r="E325" s="718"/>
      <c r="F325" s="531" t="s">
        <v>1601</v>
      </c>
      <c r="G325" s="269" t="s">
        <v>1155</v>
      </c>
      <c r="H325" s="532"/>
      <c r="I325" s="336"/>
    </row>
    <row r="326" spans="1:13" s="102" customFormat="1" ht="12" customHeight="1" x14ac:dyDescent="0.2">
      <c r="A326" s="555"/>
      <c r="B326" s="5" t="s">
        <v>727</v>
      </c>
      <c r="C326" s="735" t="s">
        <v>1602</v>
      </c>
      <c r="D326" s="718"/>
      <c r="E326" s="718"/>
      <c r="F326" s="531" t="s">
        <v>136</v>
      </c>
      <c r="G326" s="269" t="s">
        <v>1603</v>
      </c>
      <c r="H326" s="532"/>
      <c r="I326" s="336"/>
    </row>
    <row r="327" spans="1:13" s="102" customFormat="1" ht="12" customHeight="1" x14ac:dyDescent="0.2">
      <c r="A327" s="555"/>
      <c r="B327" s="5" t="s">
        <v>727</v>
      </c>
      <c r="C327" s="735" t="s">
        <v>708</v>
      </c>
      <c r="D327" s="718"/>
      <c r="E327" s="718"/>
      <c r="F327" s="531" t="s">
        <v>136</v>
      </c>
      <c r="G327" s="269" t="s">
        <v>834</v>
      </c>
      <c r="H327" s="532"/>
      <c r="I327" s="336"/>
    </row>
    <row r="328" spans="1:13" s="102" customFormat="1" ht="12" customHeight="1" x14ac:dyDescent="0.2">
      <c r="A328" s="555"/>
      <c r="B328" s="5" t="s">
        <v>1502</v>
      </c>
      <c r="C328" s="735" t="s">
        <v>1283</v>
      </c>
      <c r="D328" s="718"/>
      <c r="E328" s="718"/>
      <c r="F328" s="531" t="s">
        <v>136</v>
      </c>
      <c r="G328" s="269" t="s">
        <v>1284</v>
      </c>
      <c r="H328" s="532"/>
      <c r="I328" s="336"/>
    </row>
    <row r="329" spans="1:13" s="102" customFormat="1" ht="12" customHeight="1" x14ac:dyDescent="0.2">
      <c r="A329" s="555"/>
      <c r="B329" s="5" t="s">
        <v>730</v>
      </c>
      <c r="C329" s="735" t="s">
        <v>1046</v>
      </c>
      <c r="D329" s="718"/>
      <c r="E329" s="718"/>
      <c r="F329" s="531" t="s">
        <v>1216</v>
      </c>
      <c r="G329" s="269" t="s">
        <v>1047</v>
      </c>
      <c r="H329" s="532"/>
      <c r="I329" s="336"/>
    </row>
    <row r="330" spans="1:13" s="102" customFormat="1" ht="12" customHeight="1" x14ac:dyDescent="0.2">
      <c r="A330" s="555"/>
      <c r="B330" s="5" t="s">
        <v>78</v>
      </c>
      <c r="C330" s="735" t="s">
        <v>1711</v>
      </c>
      <c r="D330" s="718"/>
      <c r="E330" s="718"/>
      <c r="F330" s="531" t="s">
        <v>1887</v>
      </c>
      <c r="G330" s="269" t="s">
        <v>1284</v>
      </c>
      <c r="H330" s="532"/>
      <c r="I330" s="336"/>
    </row>
    <row r="331" spans="1:13" s="102" customFormat="1" ht="12" customHeight="1" x14ac:dyDescent="0.2">
      <c r="A331" s="555"/>
      <c r="B331" s="5" t="s">
        <v>1137</v>
      </c>
      <c r="C331" s="735" t="s">
        <v>2256</v>
      </c>
      <c r="D331" s="718"/>
      <c r="E331" s="718"/>
      <c r="F331" s="531"/>
      <c r="G331" s="269" t="s">
        <v>2257</v>
      </c>
      <c r="H331" s="532"/>
      <c r="I331" s="336"/>
      <c r="K331" s="109"/>
      <c r="L331" s="109"/>
      <c r="M331" s="104"/>
    </row>
    <row r="332" spans="1:13" s="102" customFormat="1" ht="12" customHeight="1" x14ac:dyDescent="0.2">
      <c r="A332" s="555"/>
      <c r="B332" s="5" t="s">
        <v>1137</v>
      </c>
      <c r="C332" s="735" t="s">
        <v>2258</v>
      </c>
      <c r="D332" s="718"/>
      <c r="E332" s="718"/>
      <c r="F332" s="531"/>
      <c r="G332" s="269" t="s">
        <v>1275</v>
      </c>
      <c r="H332" s="532"/>
      <c r="I332" s="336"/>
    </row>
    <row r="333" spans="1:13" s="102" customFormat="1" ht="12" customHeight="1" x14ac:dyDescent="0.2">
      <c r="A333" s="555"/>
      <c r="B333" s="5" t="s">
        <v>1137</v>
      </c>
      <c r="C333" s="735" t="s">
        <v>2259</v>
      </c>
      <c r="D333" s="718"/>
      <c r="E333" s="718"/>
      <c r="F333" s="531"/>
      <c r="G333" s="269" t="s">
        <v>1464</v>
      </c>
      <c r="H333" s="532"/>
      <c r="I333" s="336"/>
    </row>
    <row r="334" spans="1:13" s="102" customFormat="1" ht="12" customHeight="1" x14ac:dyDescent="0.2">
      <c r="A334" s="537"/>
      <c r="B334" s="525" t="s">
        <v>1137</v>
      </c>
      <c r="C334" s="735" t="s">
        <v>31</v>
      </c>
      <c r="D334" s="718"/>
      <c r="E334" s="718"/>
      <c r="F334" s="531"/>
      <c r="G334" s="269" t="s">
        <v>487</v>
      </c>
      <c r="H334" s="532"/>
      <c r="I334" s="336"/>
    </row>
    <row r="335" spans="1:13" s="102" customFormat="1" ht="12" customHeight="1" x14ac:dyDescent="0.2">
      <c r="A335" s="537"/>
      <c r="B335" s="5" t="s">
        <v>1137</v>
      </c>
      <c r="C335" s="735" t="s">
        <v>1465</v>
      </c>
      <c r="D335" s="718"/>
      <c r="E335" s="718"/>
      <c r="F335" s="531"/>
      <c r="G335" s="269" t="s">
        <v>1466</v>
      </c>
      <c r="H335" s="532"/>
      <c r="I335" s="336"/>
    </row>
    <row r="336" spans="1:13" s="102" customFormat="1" ht="12" customHeight="1" x14ac:dyDescent="0.2">
      <c r="A336" s="555"/>
      <c r="B336" s="5" t="s">
        <v>1137</v>
      </c>
      <c r="C336" s="735" t="s">
        <v>1467</v>
      </c>
      <c r="D336" s="718"/>
      <c r="E336" s="718"/>
      <c r="F336" s="531"/>
      <c r="G336" s="269" t="s">
        <v>1468</v>
      </c>
      <c r="H336" s="532"/>
      <c r="I336" s="336"/>
    </row>
    <row r="337" spans="1:12" s="102" customFormat="1" ht="12" customHeight="1" x14ac:dyDescent="0.2">
      <c r="A337" s="555"/>
      <c r="B337" s="5" t="s">
        <v>1137</v>
      </c>
      <c r="C337" s="735" t="s">
        <v>1469</v>
      </c>
      <c r="D337" s="718"/>
      <c r="E337" s="718"/>
      <c r="F337" s="531" t="s">
        <v>136</v>
      </c>
      <c r="G337" s="269" t="s">
        <v>905</v>
      </c>
      <c r="H337" s="532"/>
      <c r="I337" s="336"/>
    </row>
    <row r="338" spans="1:12" s="102" customFormat="1" ht="12" customHeight="1" x14ac:dyDescent="0.2">
      <c r="A338" s="555"/>
      <c r="B338" s="5" t="s">
        <v>1137</v>
      </c>
      <c r="C338" s="735" t="s">
        <v>1470</v>
      </c>
      <c r="D338" s="718"/>
      <c r="E338" s="718"/>
      <c r="F338" s="531" t="s">
        <v>136</v>
      </c>
      <c r="G338" s="269" t="s">
        <v>41</v>
      </c>
      <c r="H338" s="532"/>
      <c r="I338" s="336"/>
    </row>
    <row r="339" spans="1:12" s="105" customFormat="1" ht="12" customHeight="1" x14ac:dyDescent="0.2">
      <c r="A339" s="555"/>
      <c r="B339" s="5" t="s">
        <v>1137</v>
      </c>
      <c r="C339" s="735" t="s">
        <v>1471</v>
      </c>
      <c r="D339" s="718"/>
      <c r="E339" s="718"/>
      <c r="F339" s="531" t="s">
        <v>136</v>
      </c>
      <c r="G339" s="269" t="s">
        <v>1472</v>
      </c>
      <c r="H339" s="532"/>
      <c r="I339" s="336"/>
      <c r="K339" s="108"/>
      <c r="L339" s="108"/>
    </row>
    <row r="340" spans="1:12" s="105" customFormat="1" ht="12" customHeight="1" x14ac:dyDescent="0.2">
      <c r="A340" s="555"/>
      <c r="B340" s="5" t="s">
        <v>1062</v>
      </c>
      <c r="C340" s="886" t="s">
        <v>1063</v>
      </c>
      <c r="D340" s="887"/>
      <c r="E340" s="887"/>
      <c r="F340" s="531" t="s">
        <v>3965</v>
      </c>
      <c r="G340" s="269" t="s">
        <v>2785</v>
      </c>
      <c r="H340" s="532"/>
      <c r="I340" s="336"/>
      <c r="K340" s="108"/>
      <c r="L340" s="108"/>
    </row>
    <row r="341" spans="1:12" s="105" customFormat="1" ht="12" customHeight="1" x14ac:dyDescent="0.2">
      <c r="A341" s="563"/>
      <c r="B341" s="525" t="s">
        <v>32</v>
      </c>
      <c r="C341" s="886" t="s">
        <v>1627</v>
      </c>
      <c r="D341" s="887"/>
      <c r="E341" s="887"/>
      <c r="F341" s="531" t="s">
        <v>2786</v>
      </c>
      <c r="G341" s="269" t="s">
        <v>1628</v>
      </c>
      <c r="H341" s="532"/>
      <c r="I341" s="336"/>
      <c r="K341" s="108"/>
      <c r="L341" s="108"/>
    </row>
    <row r="342" spans="1:12" s="102" customFormat="1" ht="12" customHeight="1" x14ac:dyDescent="0.2">
      <c r="A342" s="562" t="s">
        <v>2787</v>
      </c>
      <c r="B342" s="551" t="s">
        <v>691</v>
      </c>
      <c r="C342" s="735" t="s">
        <v>1637</v>
      </c>
      <c r="D342" s="718"/>
      <c r="E342" s="718"/>
      <c r="F342" s="531" t="s">
        <v>3966</v>
      </c>
      <c r="G342" s="269" t="s">
        <v>1638</v>
      </c>
      <c r="H342" s="532"/>
      <c r="I342" s="336"/>
    </row>
    <row r="343" spans="1:12" s="102" customFormat="1" ht="12" customHeight="1" x14ac:dyDescent="0.2">
      <c r="A343" s="560"/>
      <c r="B343" s="551" t="s">
        <v>1976</v>
      </c>
      <c r="C343" s="735" t="s">
        <v>438</v>
      </c>
      <c r="D343" s="718"/>
      <c r="E343" s="718"/>
      <c r="F343" s="531"/>
      <c r="G343" s="269" t="s">
        <v>96</v>
      </c>
      <c r="H343" s="532"/>
      <c r="I343" s="336"/>
      <c r="K343" s="107"/>
    </row>
    <row r="344" spans="1:12" s="102" customFormat="1" ht="12" customHeight="1" x14ac:dyDescent="0.2">
      <c r="A344" s="560"/>
      <c r="B344" s="5" t="s">
        <v>441</v>
      </c>
      <c r="C344" s="735" t="s">
        <v>442</v>
      </c>
      <c r="D344" s="718"/>
      <c r="E344" s="718"/>
      <c r="F344" s="531" t="s">
        <v>136</v>
      </c>
      <c r="G344" s="269" t="s">
        <v>2788</v>
      </c>
      <c r="H344" s="532"/>
      <c r="I344" s="336"/>
      <c r="K344" s="107"/>
    </row>
    <row r="345" spans="1:12" s="102" customFormat="1" ht="12" customHeight="1" x14ac:dyDescent="0.2">
      <c r="A345" s="555"/>
      <c r="B345" s="5" t="s">
        <v>730</v>
      </c>
      <c r="C345" s="735" t="s">
        <v>2789</v>
      </c>
      <c r="D345" s="718"/>
      <c r="E345" s="718"/>
      <c r="F345" s="531"/>
      <c r="G345" s="269" t="s">
        <v>2790</v>
      </c>
      <c r="H345" s="532"/>
      <c r="I345" s="336"/>
      <c r="K345" s="107"/>
    </row>
    <row r="346" spans="1:12" s="102" customFormat="1" ht="12" customHeight="1" x14ac:dyDescent="0.2">
      <c r="A346" s="555"/>
      <c r="B346" s="5" t="s">
        <v>730</v>
      </c>
      <c r="C346" s="735" t="s">
        <v>443</v>
      </c>
      <c r="D346" s="718"/>
      <c r="E346" s="718"/>
      <c r="F346" s="531"/>
      <c r="G346" s="269" t="s">
        <v>444</v>
      </c>
      <c r="H346" s="532"/>
      <c r="I346" s="336"/>
      <c r="K346" s="107"/>
    </row>
    <row r="347" spans="1:12" s="102" customFormat="1" ht="12" customHeight="1" x14ac:dyDescent="0.2">
      <c r="A347" s="555"/>
      <c r="B347" s="5" t="s">
        <v>445</v>
      </c>
      <c r="C347" s="735" t="s">
        <v>741</v>
      </c>
      <c r="D347" s="718"/>
      <c r="E347" s="718"/>
      <c r="F347" s="531"/>
      <c r="G347" s="269" t="s">
        <v>2791</v>
      </c>
      <c r="H347" s="532"/>
      <c r="I347" s="336"/>
      <c r="K347" s="107"/>
    </row>
    <row r="348" spans="1:12" s="105" customFormat="1" ht="12" customHeight="1" x14ac:dyDescent="0.2">
      <c r="A348" s="555"/>
      <c r="B348" s="551" t="s">
        <v>742</v>
      </c>
      <c r="C348" s="735" t="s">
        <v>743</v>
      </c>
      <c r="D348" s="718"/>
      <c r="E348" s="718"/>
      <c r="F348" s="531"/>
      <c r="G348" s="269" t="s">
        <v>2792</v>
      </c>
      <c r="H348" s="532"/>
      <c r="I348" s="336"/>
      <c r="K348" s="108"/>
      <c r="L348" s="108"/>
    </row>
    <row r="349" spans="1:12" s="105" customFormat="1" ht="12" customHeight="1" x14ac:dyDescent="0.2">
      <c r="A349" s="568"/>
      <c r="B349" s="551" t="s">
        <v>742</v>
      </c>
      <c r="C349" s="735" t="s">
        <v>1719</v>
      </c>
      <c r="D349" s="718"/>
      <c r="E349" s="718"/>
      <c r="F349" s="531"/>
      <c r="G349" s="269" t="s">
        <v>1207</v>
      </c>
      <c r="H349" s="532"/>
      <c r="I349" s="336"/>
      <c r="K349" s="108"/>
      <c r="L349" s="108"/>
    </row>
    <row r="350" spans="1:12" s="105" customFormat="1" ht="12" customHeight="1" x14ac:dyDescent="0.2">
      <c r="A350" s="558" t="s">
        <v>765</v>
      </c>
      <c r="B350" s="536" t="s">
        <v>1089</v>
      </c>
      <c r="C350" s="885" t="s">
        <v>1090</v>
      </c>
      <c r="D350" s="885"/>
      <c r="E350" s="885"/>
      <c r="F350" s="885"/>
      <c r="G350" s="635" t="s">
        <v>1091</v>
      </c>
      <c r="H350" s="636"/>
      <c r="I350" s="637"/>
      <c r="K350" s="108"/>
      <c r="L350" s="108"/>
    </row>
    <row r="351" spans="1:12" s="105" customFormat="1" ht="12" customHeight="1" x14ac:dyDescent="0.2">
      <c r="A351" s="559" t="s">
        <v>617</v>
      </c>
      <c r="B351" s="551" t="s">
        <v>766</v>
      </c>
      <c r="C351" s="735" t="s">
        <v>1208</v>
      </c>
      <c r="D351" s="718"/>
      <c r="E351" s="718"/>
      <c r="F351" s="531" t="s">
        <v>1209</v>
      </c>
      <c r="G351" s="269" t="s">
        <v>1014</v>
      </c>
      <c r="H351" s="532"/>
      <c r="I351" s="336"/>
      <c r="K351" s="108"/>
      <c r="L351" s="108"/>
    </row>
    <row r="352" spans="1:12" s="105" customFormat="1" ht="12" customHeight="1" x14ac:dyDescent="0.2">
      <c r="A352" s="560"/>
      <c r="B352" s="551" t="s">
        <v>801</v>
      </c>
      <c r="C352" s="735" t="s">
        <v>1210</v>
      </c>
      <c r="D352" s="718"/>
      <c r="E352" s="718"/>
      <c r="F352" s="531" t="s">
        <v>1912</v>
      </c>
      <c r="G352" s="269" t="s">
        <v>1023</v>
      </c>
      <c r="H352" s="532"/>
      <c r="I352" s="336"/>
      <c r="K352" s="108"/>
      <c r="L352" s="108"/>
    </row>
    <row r="353" spans="1:13" s="105" customFormat="1" ht="12" customHeight="1" x14ac:dyDescent="0.2">
      <c r="A353" s="560"/>
      <c r="B353" s="551" t="s">
        <v>1211</v>
      </c>
      <c r="C353" s="735" t="s">
        <v>1212</v>
      </c>
      <c r="D353" s="718"/>
      <c r="E353" s="718"/>
      <c r="F353" s="531" t="s">
        <v>3967</v>
      </c>
      <c r="G353" s="269" t="s">
        <v>2793</v>
      </c>
      <c r="H353" s="532"/>
      <c r="I353" s="336"/>
      <c r="K353" s="108"/>
      <c r="L353" s="108"/>
    </row>
    <row r="354" spans="1:13" s="102" customFormat="1" ht="12" customHeight="1" x14ac:dyDescent="0.2">
      <c r="A354" s="560"/>
      <c r="B354" s="551" t="s">
        <v>1840</v>
      </c>
      <c r="C354" s="735" t="s">
        <v>1488</v>
      </c>
      <c r="D354" s="718"/>
      <c r="E354" s="718"/>
      <c r="F354" s="531" t="s">
        <v>2800</v>
      </c>
      <c r="G354" s="269" t="s">
        <v>1489</v>
      </c>
      <c r="H354" s="532"/>
      <c r="I354" s="336"/>
    </row>
    <row r="355" spans="1:13" s="102" customFormat="1" ht="12" customHeight="1" x14ac:dyDescent="0.2">
      <c r="A355" s="560"/>
      <c r="B355" s="551" t="s">
        <v>1020</v>
      </c>
      <c r="C355" s="735" t="s">
        <v>740</v>
      </c>
      <c r="D355" s="718"/>
      <c r="E355" s="718"/>
      <c r="F355" s="531" t="s">
        <v>1912</v>
      </c>
      <c r="G355" s="269" t="s">
        <v>2794</v>
      </c>
      <c r="H355" s="532"/>
      <c r="I355" s="336"/>
    </row>
    <row r="356" spans="1:13" s="102" customFormat="1" ht="12" customHeight="1" x14ac:dyDescent="0.2">
      <c r="A356" s="555"/>
      <c r="B356" s="5" t="s">
        <v>731</v>
      </c>
      <c r="C356" s="735" t="s">
        <v>732</v>
      </c>
      <c r="D356" s="718"/>
      <c r="E356" s="718"/>
      <c r="F356" s="531"/>
      <c r="G356" s="688" t="s">
        <v>3968</v>
      </c>
      <c r="H356" s="891"/>
      <c r="I356" s="689"/>
      <c r="K356" s="108"/>
      <c r="L356" s="108"/>
      <c r="M356" s="104"/>
    </row>
    <row r="357" spans="1:13" s="102" customFormat="1" ht="12" customHeight="1" x14ac:dyDescent="0.2">
      <c r="A357" s="555"/>
      <c r="B357" s="5" t="s">
        <v>731</v>
      </c>
      <c r="C357" s="735" t="s">
        <v>733</v>
      </c>
      <c r="D357" s="718"/>
      <c r="E357" s="718"/>
      <c r="F357" s="531"/>
      <c r="G357" s="269" t="s">
        <v>488</v>
      </c>
      <c r="H357" s="532"/>
      <c r="I357" s="336"/>
    </row>
    <row r="358" spans="1:13" s="102" customFormat="1" ht="12" customHeight="1" x14ac:dyDescent="0.2">
      <c r="A358" s="555"/>
      <c r="B358" s="551" t="s">
        <v>703</v>
      </c>
      <c r="C358" s="735" t="s">
        <v>734</v>
      </c>
      <c r="D358" s="718"/>
      <c r="E358" s="718"/>
      <c r="F358" s="531" t="s">
        <v>1912</v>
      </c>
      <c r="G358" s="269" t="s">
        <v>3969</v>
      </c>
      <c r="H358" s="532"/>
      <c r="I358" s="336"/>
    </row>
    <row r="359" spans="1:13" s="102" customFormat="1" ht="12" customHeight="1" x14ac:dyDescent="0.2">
      <c r="A359" s="555"/>
      <c r="B359" s="5" t="s">
        <v>1124</v>
      </c>
      <c r="C359" s="735" t="s">
        <v>1094</v>
      </c>
      <c r="D359" s="718"/>
      <c r="E359" s="718"/>
      <c r="F359" s="531"/>
      <c r="G359" s="269" t="s">
        <v>2881</v>
      </c>
      <c r="H359" s="532"/>
      <c r="I359" s="336"/>
      <c r="K359" s="107"/>
    </row>
    <row r="360" spans="1:13" s="102" customFormat="1" ht="12" customHeight="1" x14ac:dyDescent="0.2">
      <c r="A360" s="555"/>
      <c r="B360" s="5" t="s">
        <v>542</v>
      </c>
      <c r="C360" s="735" t="s">
        <v>786</v>
      </c>
      <c r="D360" s="718"/>
      <c r="E360" s="718"/>
      <c r="F360" s="531" t="s">
        <v>787</v>
      </c>
      <c r="G360" s="269" t="s">
        <v>2795</v>
      </c>
      <c r="H360" s="532"/>
      <c r="I360" s="336"/>
      <c r="K360" s="107"/>
    </row>
    <row r="361" spans="1:13" s="102" customFormat="1" ht="12" customHeight="1" x14ac:dyDescent="0.2">
      <c r="A361" s="555"/>
      <c r="B361" s="5" t="s">
        <v>543</v>
      </c>
      <c r="C361" s="735" t="s">
        <v>1279</v>
      </c>
      <c r="D361" s="718"/>
      <c r="E361" s="718"/>
      <c r="F361" s="531"/>
      <c r="G361" s="269" t="s">
        <v>1646</v>
      </c>
      <c r="H361" s="532"/>
      <c r="I361" s="336"/>
      <c r="K361" s="107"/>
    </row>
    <row r="362" spans="1:13" s="102" customFormat="1" ht="12" customHeight="1" x14ac:dyDescent="0.2">
      <c r="A362" s="555"/>
      <c r="B362" s="5" t="s">
        <v>1302</v>
      </c>
      <c r="C362" s="735" t="s">
        <v>1647</v>
      </c>
      <c r="D362" s="718"/>
      <c r="E362" s="718"/>
      <c r="F362" s="531" t="s">
        <v>1912</v>
      </c>
      <c r="G362" s="269" t="s">
        <v>2796</v>
      </c>
      <c r="H362" s="532"/>
      <c r="I362" s="336"/>
      <c r="K362" s="107"/>
    </row>
    <row r="363" spans="1:13" s="102" customFormat="1" ht="12" customHeight="1" x14ac:dyDescent="0.2">
      <c r="A363" s="555"/>
      <c r="B363" s="5" t="s">
        <v>2220</v>
      </c>
      <c r="C363" s="735" t="s">
        <v>1568</v>
      </c>
      <c r="D363" s="718"/>
      <c r="E363" s="718"/>
      <c r="F363" s="531" t="s">
        <v>787</v>
      </c>
      <c r="G363" s="269" t="s">
        <v>1832</v>
      </c>
      <c r="H363" s="532"/>
      <c r="I363" s="336"/>
      <c r="K363" s="107"/>
    </row>
    <row r="364" spans="1:13" s="102" customFormat="1" ht="12" customHeight="1" x14ac:dyDescent="0.2">
      <c r="A364" s="555"/>
      <c r="B364" s="5" t="s">
        <v>2220</v>
      </c>
      <c r="C364" s="735" t="s">
        <v>1569</v>
      </c>
      <c r="D364" s="718"/>
      <c r="E364" s="718"/>
      <c r="F364" s="531" t="s">
        <v>1912</v>
      </c>
      <c r="G364" s="269" t="s">
        <v>1433</v>
      </c>
      <c r="H364" s="532"/>
      <c r="I364" s="336"/>
    </row>
    <row r="365" spans="1:13" s="102" customFormat="1" ht="12" customHeight="1" x14ac:dyDescent="0.2">
      <c r="A365" s="555"/>
      <c r="B365" s="5" t="s">
        <v>1434</v>
      </c>
      <c r="C365" s="735" t="s">
        <v>1435</v>
      </c>
      <c r="D365" s="718"/>
      <c r="E365" s="718"/>
      <c r="F365" s="531" t="s">
        <v>1912</v>
      </c>
      <c r="G365" s="269" t="s">
        <v>2797</v>
      </c>
      <c r="H365" s="532"/>
      <c r="I365" s="336"/>
    </row>
    <row r="366" spans="1:13" s="102" customFormat="1" ht="12" customHeight="1" x14ac:dyDescent="0.2">
      <c r="A366" s="555"/>
      <c r="B366" s="5" t="s">
        <v>1137</v>
      </c>
      <c r="C366" s="735" t="s">
        <v>1436</v>
      </c>
      <c r="D366" s="718"/>
      <c r="E366" s="718"/>
      <c r="F366" s="531" t="s">
        <v>1912</v>
      </c>
      <c r="G366" s="269" t="s">
        <v>434</v>
      </c>
      <c r="H366" s="532"/>
      <c r="I366" s="336"/>
    </row>
    <row r="367" spans="1:13" s="102" customFormat="1" ht="12" customHeight="1" x14ac:dyDescent="0.2">
      <c r="A367" s="555"/>
      <c r="B367" s="5" t="s">
        <v>1137</v>
      </c>
      <c r="C367" s="735" t="s">
        <v>1437</v>
      </c>
      <c r="D367" s="718"/>
      <c r="E367" s="718"/>
      <c r="F367" s="531"/>
      <c r="G367" s="269" t="s">
        <v>1438</v>
      </c>
      <c r="H367" s="532"/>
      <c r="I367" s="336"/>
    </row>
    <row r="368" spans="1:13" s="102" customFormat="1" ht="12" customHeight="1" x14ac:dyDescent="0.2">
      <c r="A368" s="555"/>
      <c r="B368" s="5" t="s">
        <v>1137</v>
      </c>
      <c r="C368" s="735" t="s">
        <v>1439</v>
      </c>
      <c r="D368" s="718"/>
      <c r="E368" s="718"/>
      <c r="F368" s="531"/>
      <c r="G368" s="269" t="s">
        <v>1922</v>
      </c>
      <c r="H368" s="532"/>
      <c r="I368" s="336"/>
      <c r="K368" s="107"/>
    </row>
    <row r="369" spans="1:9" ht="12" customHeight="1" x14ac:dyDescent="0.2">
      <c r="A369" s="555"/>
      <c r="B369" s="5" t="s">
        <v>1137</v>
      </c>
      <c r="C369" s="735" t="s">
        <v>621</v>
      </c>
      <c r="D369" s="718"/>
      <c r="E369" s="718"/>
      <c r="F369" s="531"/>
      <c r="G369" s="269" t="s">
        <v>622</v>
      </c>
      <c r="H369" s="532"/>
      <c r="I369" s="336"/>
    </row>
    <row r="370" spans="1:9" ht="12" customHeight="1" x14ac:dyDescent="0.2">
      <c r="A370" s="563"/>
      <c r="B370" s="5" t="s">
        <v>623</v>
      </c>
      <c r="C370" s="735" t="s">
        <v>1929</v>
      </c>
      <c r="D370" s="718"/>
      <c r="E370" s="718"/>
      <c r="F370" s="531" t="s">
        <v>1912</v>
      </c>
      <c r="G370" s="269" t="s">
        <v>2798</v>
      </c>
      <c r="H370" s="532"/>
      <c r="I370" s="336"/>
    </row>
    <row r="371" spans="1:9" ht="12" customHeight="1" x14ac:dyDescent="0.2">
      <c r="A371" s="47"/>
    </row>
    <row r="372" spans="1:9" ht="14.15" customHeight="1" x14ac:dyDescent="0.2">
      <c r="A372" s="47" t="s">
        <v>65</v>
      </c>
    </row>
    <row r="373" spans="1:9" ht="12" customHeight="1" x14ac:dyDescent="0.2">
      <c r="A373" s="569" t="s">
        <v>765</v>
      </c>
      <c r="B373" s="536" t="s">
        <v>1639</v>
      </c>
      <c r="C373" s="885" t="s">
        <v>1090</v>
      </c>
      <c r="D373" s="885"/>
      <c r="E373" s="885"/>
      <c r="F373" s="885"/>
      <c r="G373" s="635" t="s">
        <v>1091</v>
      </c>
      <c r="H373" s="636"/>
      <c r="I373" s="637"/>
    </row>
    <row r="374" spans="1:9" ht="12" customHeight="1" x14ac:dyDescent="0.2">
      <c r="A374" s="889" t="s">
        <v>2233</v>
      </c>
      <c r="B374" s="525" t="s">
        <v>581</v>
      </c>
      <c r="C374" s="886" t="s">
        <v>2801</v>
      </c>
      <c r="D374" s="887"/>
      <c r="E374" s="887"/>
      <c r="F374" s="525"/>
      <c r="G374" s="269" t="s">
        <v>582</v>
      </c>
      <c r="H374" s="532"/>
      <c r="I374" s="525"/>
    </row>
    <row r="375" spans="1:9" ht="12" customHeight="1" x14ac:dyDescent="0.2">
      <c r="A375" s="890"/>
      <c r="B375" s="525" t="s">
        <v>1146</v>
      </c>
      <c r="C375" s="688" t="s">
        <v>2802</v>
      </c>
      <c r="D375" s="891"/>
      <c r="E375" s="891"/>
      <c r="F375" s="689"/>
      <c r="G375" s="269" t="s">
        <v>1543</v>
      </c>
      <c r="H375" s="532"/>
      <c r="I375" s="525"/>
    </row>
    <row r="376" spans="1:9" ht="12" customHeight="1" x14ac:dyDescent="0.2">
      <c r="A376" s="890"/>
      <c r="B376" s="525" t="s">
        <v>531</v>
      </c>
      <c r="C376" s="886" t="s">
        <v>2803</v>
      </c>
      <c r="D376" s="887"/>
      <c r="E376" s="887"/>
      <c r="F376" s="525"/>
      <c r="G376" s="269" t="s">
        <v>1060</v>
      </c>
      <c r="H376" s="532"/>
      <c r="I376" s="525"/>
    </row>
    <row r="377" spans="1:9" ht="12" customHeight="1" x14ac:dyDescent="0.2">
      <c r="A377" s="890"/>
      <c r="B377" s="525" t="s">
        <v>2804</v>
      </c>
      <c r="C377" s="886" t="s">
        <v>2805</v>
      </c>
      <c r="D377" s="887"/>
      <c r="E377" s="887"/>
      <c r="F377" s="888"/>
      <c r="G377" s="886" t="s">
        <v>626</v>
      </c>
      <c r="H377" s="887"/>
      <c r="I377" s="888"/>
    </row>
    <row r="378" spans="1:9" ht="12" customHeight="1" x14ac:dyDescent="0.2">
      <c r="A378" s="890"/>
      <c r="B378" s="525" t="s">
        <v>2627</v>
      </c>
      <c r="C378" s="886" t="s">
        <v>2806</v>
      </c>
      <c r="D378" s="887"/>
      <c r="E378" s="887"/>
      <c r="F378" s="888"/>
      <c r="G378" s="886" t="s">
        <v>2807</v>
      </c>
      <c r="H378" s="887"/>
      <c r="I378" s="888"/>
    </row>
    <row r="379" spans="1:9" ht="12" customHeight="1" x14ac:dyDescent="0.2">
      <c r="A379" s="890"/>
      <c r="B379" s="525" t="s">
        <v>2628</v>
      </c>
      <c r="C379" s="886" t="s">
        <v>2808</v>
      </c>
      <c r="D379" s="887"/>
      <c r="E379" s="887"/>
      <c r="F379" s="888"/>
      <c r="G379" s="886" t="s">
        <v>2809</v>
      </c>
      <c r="H379" s="887"/>
      <c r="I379" s="888"/>
    </row>
    <row r="380" spans="1:9" ht="12" customHeight="1" x14ac:dyDescent="0.2">
      <c r="A380" s="890"/>
      <c r="B380" s="525" t="s">
        <v>2810</v>
      </c>
      <c r="C380" s="886" t="s">
        <v>2811</v>
      </c>
      <c r="D380" s="887"/>
      <c r="E380" s="887"/>
      <c r="F380" s="888"/>
      <c r="G380" s="886" t="s">
        <v>2807</v>
      </c>
      <c r="H380" s="887"/>
      <c r="I380" s="888"/>
    </row>
    <row r="381" spans="1:9" ht="12" customHeight="1" x14ac:dyDescent="0.2">
      <c r="A381" s="890"/>
      <c r="B381" s="525" t="s">
        <v>2812</v>
      </c>
      <c r="C381" s="688" t="s">
        <v>2813</v>
      </c>
      <c r="D381" s="891"/>
      <c r="E381" s="891"/>
      <c r="F381" s="689"/>
      <c r="G381" s="886" t="s">
        <v>2807</v>
      </c>
      <c r="H381" s="887"/>
      <c r="I381" s="888"/>
    </row>
    <row r="382" spans="1:9" ht="12" customHeight="1" x14ac:dyDescent="0.2">
      <c r="A382" s="890"/>
      <c r="B382" s="525" t="s">
        <v>2812</v>
      </c>
      <c r="C382" s="688" t="s">
        <v>2814</v>
      </c>
      <c r="D382" s="891"/>
      <c r="E382" s="891"/>
      <c r="F382" s="689"/>
      <c r="G382" s="886" t="s">
        <v>2807</v>
      </c>
      <c r="H382" s="887"/>
      <c r="I382" s="888"/>
    </row>
    <row r="383" spans="1:9" ht="12" customHeight="1" x14ac:dyDescent="0.2">
      <c r="A383" s="890"/>
      <c r="B383" s="525" t="s">
        <v>2812</v>
      </c>
      <c r="C383" s="688" t="s">
        <v>2815</v>
      </c>
      <c r="D383" s="891"/>
      <c r="E383" s="891"/>
      <c r="F383" s="689"/>
      <c r="G383" s="886" t="s">
        <v>2807</v>
      </c>
      <c r="H383" s="887"/>
      <c r="I383" s="888"/>
    </row>
    <row r="384" spans="1:9" ht="12" customHeight="1" x14ac:dyDescent="0.2">
      <c r="A384" s="890"/>
      <c r="B384" s="525" t="s">
        <v>2812</v>
      </c>
      <c r="C384" s="886" t="s">
        <v>2816</v>
      </c>
      <c r="D384" s="887"/>
      <c r="E384" s="887"/>
      <c r="F384" s="888"/>
      <c r="G384" s="886" t="s">
        <v>2807</v>
      </c>
      <c r="H384" s="887"/>
      <c r="I384" s="888"/>
    </row>
    <row r="385" spans="1:9" ht="12" customHeight="1" x14ac:dyDescent="0.2">
      <c r="A385" s="890"/>
      <c r="B385" s="525" t="s">
        <v>2812</v>
      </c>
      <c r="C385" s="886" t="s">
        <v>2817</v>
      </c>
      <c r="D385" s="887"/>
      <c r="E385" s="887"/>
      <c r="F385" s="888"/>
      <c r="G385" s="886" t="s">
        <v>2807</v>
      </c>
      <c r="H385" s="887"/>
      <c r="I385" s="888"/>
    </row>
    <row r="386" spans="1:9" ht="12" customHeight="1" x14ac:dyDescent="0.2">
      <c r="A386" s="890"/>
      <c r="B386" s="525" t="s">
        <v>2812</v>
      </c>
      <c r="C386" s="886" t="s">
        <v>2818</v>
      </c>
      <c r="D386" s="887"/>
      <c r="E386" s="887"/>
      <c r="F386" s="888"/>
      <c r="G386" s="886" t="s">
        <v>2807</v>
      </c>
      <c r="H386" s="887"/>
      <c r="I386" s="888"/>
    </row>
    <row r="387" spans="1:9" ht="12" customHeight="1" x14ac:dyDescent="0.2">
      <c r="A387" s="890"/>
      <c r="B387" s="525" t="s">
        <v>2812</v>
      </c>
      <c r="C387" s="886" t="s">
        <v>2819</v>
      </c>
      <c r="D387" s="887"/>
      <c r="E387" s="887"/>
      <c r="F387" s="888"/>
      <c r="G387" s="886" t="s">
        <v>2807</v>
      </c>
      <c r="H387" s="887"/>
      <c r="I387" s="888"/>
    </row>
    <row r="388" spans="1:9" ht="12" customHeight="1" x14ac:dyDescent="0.2">
      <c r="A388" s="890"/>
      <c r="B388" s="525" t="s">
        <v>2812</v>
      </c>
      <c r="C388" s="886" t="s">
        <v>2820</v>
      </c>
      <c r="D388" s="887"/>
      <c r="E388" s="887"/>
      <c r="F388" s="888"/>
      <c r="G388" s="886" t="s">
        <v>2807</v>
      </c>
      <c r="H388" s="887"/>
      <c r="I388" s="888"/>
    </row>
    <row r="389" spans="1:9" ht="12" customHeight="1" x14ac:dyDescent="0.2">
      <c r="A389" s="890"/>
      <c r="B389" s="525" t="s">
        <v>2812</v>
      </c>
      <c r="C389" s="886" t="s">
        <v>2821</v>
      </c>
      <c r="D389" s="887"/>
      <c r="E389" s="887"/>
      <c r="F389" s="888"/>
      <c r="G389" s="886" t="s">
        <v>2807</v>
      </c>
      <c r="H389" s="887"/>
      <c r="I389" s="888"/>
    </row>
    <row r="390" spans="1:9" ht="12" customHeight="1" x14ac:dyDescent="0.2">
      <c r="A390" s="890"/>
      <c r="B390" s="525" t="s">
        <v>2812</v>
      </c>
      <c r="C390" s="886" t="s">
        <v>2822</v>
      </c>
      <c r="D390" s="887"/>
      <c r="E390" s="887"/>
      <c r="F390" s="888"/>
      <c r="G390" s="886" t="s">
        <v>2807</v>
      </c>
      <c r="H390" s="887"/>
      <c r="I390" s="888"/>
    </row>
    <row r="391" spans="1:9" ht="12" customHeight="1" x14ac:dyDescent="0.2">
      <c r="A391" s="890"/>
      <c r="B391" s="525" t="s">
        <v>2812</v>
      </c>
      <c r="C391" s="886" t="s">
        <v>2823</v>
      </c>
      <c r="D391" s="887"/>
      <c r="E391" s="887"/>
      <c r="F391" s="888"/>
      <c r="G391" s="886" t="s">
        <v>2807</v>
      </c>
      <c r="H391" s="887"/>
      <c r="I391" s="888"/>
    </row>
    <row r="392" spans="1:9" ht="12" customHeight="1" x14ac:dyDescent="0.2">
      <c r="A392" s="890"/>
      <c r="B392" s="525" t="s">
        <v>2938</v>
      </c>
      <c r="C392" s="886" t="s">
        <v>2939</v>
      </c>
      <c r="D392" s="887"/>
      <c r="E392" s="887"/>
      <c r="F392" s="888"/>
      <c r="G392" s="886" t="s">
        <v>2941</v>
      </c>
      <c r="H392" s="887"/>
      <c r="I392" s="888"/>
    </row>
    <row r="393" spans="1:9" ht="12" customHeight="1" x14ac:dyDescent="0.2">
      <c r="A393" s="890"/>
      <c r="B393" s="525" t="s">
        <v>2938</v>
      </c>
      <c r="C393" s="886" t="s">
        <v>2940</v>
      </c>
      <c r="D393" s="887"/>
      <c r="E393" s="887"/>
      <c r="F393" s="888"/>
      <c r="G393" s="886" t="s">
        <v>2941</v>
      </c>
      <c r="H393" s="887"/>
      <c r="I393" s="888"/>
    </row>
    <row r="394" spans="1:9" ht="12" customHeight="1" x14ac:dyDescent="0.2">
      <c r="A394" s="890"/>
      <c r="B394" s="525" t="s">
        <v>3530</v>
      </c>
      <c r="C394" s="886" t="s">
        <v>3531</v>
      </c>
      <c r="D394" s="887"/>
      <c r="E394" s="887"/>
      <c r="F394" s="888"/>
      <c r="G394" s="884" t="s">
        <v>2807</v>
      </c>
      <c r="H394" s="884"/>
      <c r="I394" s="884"/>
    </row>
    <row r="395" spans="1:9" ht="12" customHeight="1" x14ac:dyDescent="0.2">
      <c r="A395" s="890"/>
      <c r="B395" s="525" t="s">
        <v>3530</v>
      </c>
      <c r="C395" s="533" t="s">
        <v>3970</v>
      </c>
      <c r="D395" s="272"/>
      <c r="E395" s="272"/>
      <c r="F395" s="565"/>
      <c r="G395" s="884" t="s">
        <v>2807</v>
      </c>
      <c r="H395" s="884"/>
      <c r="I395" s="884"/>
    </row>
    <row r="396" spans="1:9" ht="12" customHeight="1" x14ac:dyDescent="0.2">
      <c r="A396" s="890"/>
      <c r="B396" s="525" t="s">
        <v>3530</v>
      </c>
      <c r="C396" s="533" t="s">
        <v>3532</v>
      </c>
      <c r="D396" s="272"/>
      <c r="E396" s="272"/>
      <c r="F396" s="565"/>
      <c r="G396" s="884" t="s">
        <v>2807</v>
      </c>
      <c r="H396" s="884"/>
      <c r="I396" s="884"/>
    </row>
    <row r="397" spans="1:9" ht="12" customHeight="1" x14ac:dyDescent="0.2">
      <c r="A397" s="890"/>
      <c r="B397" s="525" t="s">
        <v>3530</v>
      </c>
      <c r="C397" s="533" t="s">
        <v>3971</v>
      </c>
      <c r="D397" s="272"/>
      <c r="E397" s="272"/>
      <c r="F397" s="565"/>
      <c r="G397" s="884" t="s">
        <v>2807</v>
      </c>
      <c r="H397" s="884"/>
      <c r="I397" s="884"/>
    </row>
    <row r="398" spans="1:9" ht="12" customHeight="1" x14ac:dyDescent="0.2">
      <c r="A398" s="890"/>
      <c r="B398" s="525" t="s">
        <v>4050</v>
      </c>
      <c r="C398" s="561" t="s">
        <v>4051</v>
      </c>
      <c r="D398" s="534"/>
      <c r="E398" s="534"/>
      <c r="F398" s="535"/>
      <c r="G398" s="884" t="s">
        <v>4052</v>
      </c>
      <c r="H398" s="884"/>
      <c r="I398" s="884"/>
    </row>
    <row r="399" spans="1:9" ht="12" customHeight="1" x14ac:dyDescent="0.2">
      <c r="A399" s="570"/>
      <c r="B399" s="525" t="s">
        <v>4409</v>
      </c>
      <c r="C399" s="533" t="s">
        <v>4410</v>
      </c>
      <c r="D399" s="272"/>
      <c r="E399" s="534"/>
      <c r="F399" s="535"/>
      <c r="G399" s="884" t="s">
        <v>2252</v>
      </c>
      <c r="H399" s="884"/>
      <c r="I399" s="884"/>
    </row>
    <row r="401" spans="1:9" ht="14.15" customHeight="1" x14ac:dyDescent="0.2">
      <c r="A401" s="47" t="s">
        <v>1544</v>
      </c>
    </row>
    <row r="402" spans="1:9" x14ac:dyDescent="0.2">
      <c r="A402" s="558" t="s">
        <v>765</v>
      </c>
      <c r="B402" s="536" t="s">
        <v>1639</v>
      </c>
      <c r="C402" s="885" t="s">
        <v>1090</v>
      </c>
      <c r="D402" s="885"/>
      <c r="E402" s="885"/>
      <c r="F402" s="885"/>
      <c r="G402" s="635" t="s">
        <v>1091</v>
      </c>
      <c r="H402" s="636"/>
      <c r="I402" s="637"/>
    </row>
    <row r="403" spans="1:9" x14ac:dyDescent="0.2">
      <c r="A403" s="5" t="s">
        <v>2233</v>
      </c>
      <c r="B403" s="5" t="s">
        <v>1545</v>
      </c>
      <c r="C403" s="269" t="s">
        <v>1148</v>
      </c>
      <c r="D403" s="532"/>
      <c r="E403" s="532"/>
      <c r="F403" s="525"/>
      <c r="G403" s="269" t="s">
        <v>1149</v>
      </c>
      <c r="H403" s="532"/>
      <c r="I403" s="525"/>
    </row>
  </sheetData>
  <mergeCells count="418">
    <mergeCell ref="G25:I25"/>
    <mergeCell ref="C26:E26"/>
    <mergeCell ref="C27:E27"/>
    <mergeCell ref="A1:C1"/>
    <mergeCell ref="A2:B2"/>
    <mergeCell ref="A5:A11"/>
    <mergeCell ref="A12:A14"/>
    <mergeCell ref="A15:A20"/>
    <mergeCell ref="A21:B21"/>
    <mergeCell ref="C28:E28"/>
    <mergeCell ref="C29:E29"/>
    <mergeCell ref="C30:E30"/>
    <mergeCell ref="C31:E31"/>
    <mergeCell ref="C32:E32"/>
    <mergeCell ref="C33:E33"/>
    <mergeCell ref="A22:B22"/>
    <mergeCell ref="A24:B24"/>
    <mergeCell ref="C25:F25"/>
    <mergeCell ref="C40:E40"/>
    <mergeCell ref="C41:E41"/>
    <mergeCell ref="C42:E42"/>
    <mergeCell ref="C43:E43"/>
    <mergeCell ref="C44:E44"/>
    <mergeCell ref="C45:E45"/>
    <mergeCell ref="C34:E34"/>
    <mergeCell ref="C35:E35"/>
    <mergeCell ref="C36:E36"/>
    <mergeCell ref="C37:E37"/>
    <mergeCell ref="C38:E38"/>
    <mergeCell ref="C39:E39"/>
    <mergeCell ref="C52:E52"/>
    <mergeCell ref="C53:E53"/>
    <mergeCell ref="C56:F56"/>
    <mergeCell ref="G56:I56"/>
    <mergeCell ref="C57:E57"/>
    <mergeCell ref="C58:E58"/>
    <mergeCell ref="C46:E46"/>
    <mergeCell ref="C47:E47"/>
    <mergeCell ref="C48:E48"/>
    <mergeCell ref="C49:E49"/>
    <mergeCell ref="C50:E50"/>
    <mergeCell ref="C51:E51"/>
    <mergeCell ref="C65:E65"/>
    <mergeCell ref="C66:E66"/>
    <mergeCell ref="C67:E67"/>
    <mergeCell ref="C68:E68"/>
    <mergeCell ref="C69:E69"/>
    <mergeCell ref="C70:E70"/>
    <mergeCell ref="C59:E59"/>
    <mergeCell ref="C60:E60"/>
    <mergeCell ref="C61:E61"/>
    <mergeCell ref="C62:E62"/>
    <mergeCell ref="C63:E63"/>
    <mergeCell ref="C64:E64"/>
    <mergeCell ref="C77:E77"/>
    <mergeCell ref="C78:E78"/>
    <mergeCell ref="C79:E79"/>
    <mergeCell ref="C80:E80"/>
    <mergeCell ref="C81:E81"/>
    <mergeCell ref="C82:E82"/>
    <mergeCell ref="C71:E71"/>
    <mergeCell ref="C72:E72"/>
    <mergeCell ref="C73:E73"/>
    <mergeCell ref="C74:E74"/>
    <mergeCell ref="C75:E75"/>
    <mergeCell ref="C76:E76"/>
    <mergeCell ref="C87:E87"/>
    <mergeCell ref="G87:I87"/>
    <mergeCell ref="C88:E88"/>
    <mergeCell ref="G88:I88"/>
    <mergeCell ref="C89:E89"/>
    <mergeCell ref="C90:E90"/>
    <mergeCell ref="C83:E83"/>
    <mergeCell ref="C84:E84"/>
    <mergeCell ref="C85:E85"/>
    <mergeCell ref="G85:I85"/>
    <mergeCell ref="C86:E86"/>
    <mergeCell ref="G86:I86"/>
    <mergeCell ref="A100:A102"/>
    <mergeCell ref="C100:E100"/>
    <mergeCell ref="C101:E101"/>
    <mergeCell ref="C102:E102"/>
    <mergeCell ref="C91:E91"/>
    <mergeCell ref="C92:E92"/>
    <mergeCell ref="C93:E93"/>
    <mergeCell ref="G93:I93"/>
    <mergeCell ref="C94:E94"/>
    <mergeCell ref="C95:E95"/>
    <mergeCell ref="C103:E103"/>
    <mergeCell ref="C104:E104"/>
    <mergeCell ref="C105:E105"/>
    <mergeCell ref="C106:E106"/>
    <mergeCell ref="C107:E107"/>
    <mergeCell ref="C108:E108"/>
    <mergeCell ref="C96:E96"/>
    <mergeCell ref="C97:E97"/>
    <mergeCell ref="C98:E98"/>
    <mergeCell ref="C99:E99"/>
    <mergeCell ref="C115:F115"/>
    <mergeCell ref="G115:I115"/>
    <mergeCell ref="C116:E116"/>
    <mergeCell ref="C117:E117"/>
    <mergeCell ref="C118:E118"/>
    <mergeCell ref="C119:E119"/>
    <mergeCell ref="C109:E109"/>
    <mergeCell ref="C110:E110"/>
    <mergeCell ref="C111:E111"/>
    <mergeCell ref="C112:E112"/>
    <mergeCell ref="C113:E113"/>
    <mergeCell ref="G128:I128"/>
    <mergeCell ref="C129:E129"/>
    <mergeCell ref="C130:E130"/>
    <mergeCell ref="C120:E120"/>
    <mergeCell ref="C121:E121"/>
    <mergeCell ref="C122:E122"/>
    <mergeCell ref="C123:E123"/>
    <mergeCell ref="C124:E124"/>
    <mergeCell ref="C125:E125"/>
    <mergeCell ref="C131:E131"/>
    <mergeCell ref="C132:E132"/>
    <mergeCell ref="C133:E133"/>
    <mergeCell ref="C134:E134"/>
    <mergeCell ref="C135:E135"/>
    <mergeCell ref="C136:E136"/>
    <mergeCell ref="C126:E126"/>
    <mergeCell ref="C127:E127"/>
    <mergeCell ref="C128:E128"/>
    <mergeCell ref="G145:I145"/>
    <mergeCell ref="C146:E146"/>
    <mergeCell ref="C147:E147"/>
    <mergeCell ref="C137:E137"/>
    <mergeCell ref="C138:E138"/>
    <mergeCell ref="C139:E139"/>
    <mergeCell ref="C140:E140"/>
    <mergeCell ref="C141:E141"/>
    <mergeCell ref="C142:E142"/>
    <mergeCell ref="C148:E148"/>
    <mergeCell ref="C149:E149"/>
    <mergeCell ref="C150:E150"/>
    <mergeCell ref="C151:E151"/>
    <mergeCell ref="C152:E152"/>
    <mergeCell ref="C153:E153"/>
    <mergeCell ref="C143:E143"/>
    <mergeCell ref="C144:E144"/>
    <mergeCell ref="C145:E145"/>
    <mergeCell ref="C160:E160"/>
    <mergeCell ref="C161:E161"/>
    <mergeCell ref="C162:E162"/>
    <mergeCell ref="C163:E163"/>
    <mergeCell ref="C164:E164"/>
    <mergeCell ref="C165:E165"/>
    <mergeCell ref="C154:E154"/>
    <mergeCell ref="C155:E155"/>
    <mergeCell ref="C156:E156"/>
    <mergeCell ref="C157:E157"/>
    <mergeCell ref="C158:E158"/>
    <mergeCell ref="C159:E159"/>
    <mergeCell ref="C177:E177"/>
    <mergeCell ref="C178:E178"/>
    <mergeCell ref="C179:E179"/>
    <mergeCell ref="C180:E180"/>
    <mergeCell ref="C181:E181"/>
    <mergeCell ref="C182:F182"/>
    <mergeCell ref="C169:E169"/>
    <mergeCell ref="C170:E170"/>
    <mergeCell ref="C173:E173"/>
    <mergeCell ref="C174:E174"/>
    <mergeCell ref="C175:E175"/>
    <mergeCell ref="C176:E176"/>
    <mergeCell ref="C189:E189"/>
    <mergeCell ref="C190:E190"/>
    <mergeCell ref="C191:E191"/>
    <mergeCell ref="C192:E192"/>
    <mergeCell ref="C193:E193"/>
    <mergeCell ref="C194:E194"/>
    <mergeCell ref="G182:I182"/>
    <mergeCell ref="C183:E183"/>
    <mergeCell ref="C184:E184"/>
    <mergeCell ref="C186:E186"/>
    <mergeCell ref="C187:E187"/>
    <mergeCell ref="C188:E188"/>
    <mergeCell ref="C201:E201"/>
    <mergeCell ref="C202:E202"/>
    <mergeCell ref="C203:E203"/>
    <mergeCell ref="C204:E204"/>
    <mergeCell ref="C205:E205"/>
    <mergeCell ref="C206:E206"/>
    <mergeCell ref="C195:E195"/>
    <mergeCell ref="C196:E196"/>
    <mergeCell ref="C197:E197"/>
    <mergeCell ref="C198:E198"/>
    <mergeCell ref="C199:E199"/>
    <mergeCell ref="C200:E200"/>
    <mergeCell ref="C213:E213"/>
    <mergeCell ref="C214:E214"/>
    <mergeCell ref="C215:E215"/>
    <mergeCell ref="G215:I215"/>
    <mergeCell ref="C216:E216"/>
    <mergeCell ref="C217:E217"/>
    <mergeCell ref="C207:E207"/>
    <mergeCell ref="C208:E208"/>
    <mergeCell ref="C209:E209"/>
    <mergeCell ref="C210:E210"/>
    <mergeCell ref="C211:E211"/>
    <mergeCell ref="C212:E212"/>
    <mergeCell ref="G232:I232"/>
    <mergeCell ref="C233:E233"/>
    <mergeCell ref="C223:E223"/>
    <mergeCell ref="C224:E224"/>
    <mergeCell ref="C225:E225"/>
    <mergeCell ref="C226:E226"/>
    <mergeCell ref="C227:E227"/>
    <mergeCell ref="C228:E228"/>
    <mergeCell ref="C218:E218"/>
    <mergeCell ref="C219:E219"/>
    <mergeCell ref="G219:I219"/>
    <mergeCell ref="C220:E220"/>
    <mergeCell ref="C221:E221"/>
    <mergeCell ref="C222:E222"/>
    <mergeCell ref="C234:E234"/>
    <mergeCell ref="C235:E235"/>
    <mergeCell ref="C236:E236"/>
    <mergeCell ref="C237:E237"/>
    <mergeCell ref="C238:E238"/>
    <mergeCell ref="C239:E239"/>
    <mergeCell ref="C229:E229"/>
    <mergeCell ref="C230:E230"/>
    <mergeCell ref="C231:E231"/>
    <mergeCell ref="C232:F232"/>
    <mergeCell ref="C246:E246"/>
    <mergeCell ref="C247:E247"/>
    <mergeCell ref="C248:E248"/>
    <mergeCell ref="C249:E249"/>
    <mergeCell ref="C250:E250"/>
    <mergeCell ref="C251:E251"/>
    <mergeCell ref="C240:E240"/>
    <mergeCell ref="C241:E241"/>
    <mergeCell ref="C242:E242"/>
    <mergeCell ref="C243:E243"/>
    <mergeCell ref="C244:E244"/>
    <mergeCell ref="C245:E245"/>
    <mergeCell ref="C258:E258"/>
    <mergeCell ref="C259:E259"/>
    <mergeCell ref="C260:E260"/>
    <mergeCell ref="C266:E266"/>
    <mergeCell ref="C267:E267"/>
    <mergeCell ref="C252:E252"/>
    <mergeCell ref="C253:E253"/>
    <mergeCell ref="C254:E254"/>
    <mergeCell ref="C255:E255"/>
    <mergeCell ref="C256:E256"/>
    <mergeCell ref="C257:E257"/>
    <mergeCell ref="C261:E261"/>
    <mergeCell ref="C262:F262"/>
    <mergeCell ref="C263:F263"/>
    <mergeCell ref="G275:I275"/>
    <mergeCell ref="C276:E276"/>
    <mergeCell ref="G276:I276"/>
    <mergeCell ref="C268:E268"/>
    <mergeCell ref="C269:E269"/>
    <mergeCell ref="C270:E270"/>
    <mergeCell ref="C271:E271"/>
    <mergeCell ref="G271:I271"/>
    <mergeCell ref="C272:E272"/>
    <mergeCell ref="C277:E277"/>
    <mergeCell ref="C278:E278"/>
    <mergeCell ref="C279:E279"/>
    <mergeCell ref="C280:E280"/>
    <mergeCell ref="C281:E281"/>
    <mergeCell ref="C282:E282"/>
    <mergeCell ref="C273:E273"/>
    <mergeCell ref="C274:F274"/>
    <mergeCell ref="C275:E275"/>
    <mergeCell ref="C287:E287"/>
    <mergeCell ref="G287:I287"/>
    <mergeCell ref="C288:E288"/>
    <mergeCell ref="C289:E289"/>
    <mergeCell ref="C290:E290"/>
    <mergeCell ref="C291:E291"/>
    <mergeCell ref="C283:E283"/>
    <mergeCell ref="C284:E284"/>
    <mergeCell ref="C285:E285"/>
    <mergeCell ref="G285:I285"/>
    <mergeCell ref="C286:E286"/>
    <mergeCell ref="G286:I286"/>
    <mergeCell ref="C296:E296"/>
    <mergeCell ref="C297:E297"/>
    <mergeCell ref="C298:E298"/>
    <mergeCell ref="G298:I298"/>
    <mergeCell ref="C299:E299"/>
    <mergeCell ref="C300:E300"/>
    <mergeCell ref="C292:E292"/>
    <mergeCell ref="C293:E293"/>
    <mergeCell ref="C294:F294"/>
    <mergeCell ref="G294:I294"/>
    <mergeCell ref="C295:E295"/>
    <mergeCell ref="G295:I295"/>
    <mergeCell ref="C308:E308"/>
    <mergeCell ref="C309:E309"/>
    <mergeCell ref="C310:E310"/>
    <mergeCell ref="C311:E311"/>
    <mergeCell ref="C312:E312"/>
    <mergeCell ref="C313:E313"/>
    <mergeCell ref="C301:E301"/>
    <mergeCell ref="C303:E303"/>
    <mergeCell ref="C304:E304"/>
    <mergeCell ref="C305:E305"/>
    <mergeCell ref="C306:E306"/>
    <mergeCell ref="C307:E307"/>
    <mergeCell ref="C302:E302"/>
    <mergeCell ref="C320:E320"/>
    <mergeCell ref="C321:E321"/>
    <mergeCell ref="C322:E322"/>
    <mergeCell ref="C323:E323"/>
    <mergeCell ref="C324:E324"/>
    <mergeCell ref="C325:E325"/>
    <mergeCell ref="C314:E314"/>
    <mergeCell ref="C315:E315"/>
    <mergeCell ref="C316:E316"/>
    <mergeCell ref="C317:E317"/>
    <mergeCell ref="C318:E318"/>
    <mergeCell ref="C319:E319"/>
    <mergeCell ref="C332:E332"/>
    <mergeCell ref="C333:E333"/>
    <mergeCell ref="C334:E334"/>
    <mergeCell ref="C335:E335"/>
    <mergeCell ref="C336:E336"/>
    <mergeCell ref="C337:E337"/>
    <mergeCell ref="C326:E326"/>
    <mergeCell ref="C327:E327"/>
    <mergeCell ref="C328:E328"/>
    <mergeCell ref="C329:E329"/>
    <mergeCell ref="C330:E330"/>
    <mergeCell ref="C331:E331"/>
    <mergeCell ref="C344:E344"/>
    <mergeCell ref="C345:E345"/>
    <mergeCell ref="C346:E346"/>
    <mergeCell ref="C347:E347"/>
    <mergeCell ref="C348:E348"/>
    <mergeCell ref="C349:E349"/>
    <mergeCell ref="C338:E338"/>
    <mergeCell ref="C339:E339"/>
    <mergeCell ref="C340:E340"/>
    <mergeCell ref="C341:E341"/>
    <mergeCell ref="C342:E342"/>
    <mergeCell ref="C343:E343"/>
    <mergeCell ref="C355:E355"/>
    <mergeCell ref="C356:E356"/>
    <mergeCell ref="G356:I356"/>
    <mergeCell ref="C357:E357"/>
    <mergeCell ref="C358:E358"/>
    <mergeCell ref="C359:E359"/>
    <mergeCell ref="C350:F350"/>
    <mergeCell ref="G350:I350"/>
    <mergeCell ref="C351:E351"/>
    <mergeCell ref="C352:E352"/>
    <mergeCell ref="C353:E353"/>
    <mergeCell ref="C354:E354"/>
    <mergeCell ref="C366:E366"/>
    <mergeCell ref="C367:E367"/>
    <mergeCell ref="C368:E368"/>
    <mergeCell ref="C369:E369"/>
    <mergeCell ref="C370:E370"/>
    <mergeCell ref="C373:F373"/>
    <mergeCell ref="C360:E360"/>
    <mergeCell ref="C361:E361"/>
    <mergeCell ref="C362:E362"/>
    <mergeCell ref="C363:E363"/>
    <mergeCell ref="C364:E364"/>
    <mergeCell ref="C365:E365"/>
    <mergeCell ref="G373:I373"/>
    <mergeCell ref="A374:A398"/>
    <mergeCell ref="C374:E374"/>
    <mergeCell ref="C375:F375"/>
    <mergeCell ref="C376:E376"/>
    <mergeCell ref="C377:F377"/>
    <mergeCell ref="G377:I377"/>
    <mergeCell ref="C378:F378"/>
    <mergeCell ref="G378:I378"/>
    <mergeCell ref="C379:F379"/>
    <mergeCell ref="C383:F383"/>
    <mergeCell ref="G383:I383"/>
    <mergeCell ref="C384:F384"/>
    <mergeCell ref="G384:I384"/>
    <mergeCell ref="C385:F385"/>
    <mergeCell ref="G385:I385"/>
    <mergeCell ref="G379:I379"/>
    <mergeCell ref="C380:F380"/>
    <mergeCell ref="G380:I380"/>
    <mergeCell ref="C381:F381"/>
    <mergeCell ref="G381:I381"/>
    <mergeCell ref="C382:F382"/>
    <mergeCell ref="G382:I382"/>
    <mergeCell ref="C389:F389"/>
    <mergeCell ref="G389:I389"/>
    <mergeCell ref="C390:F390"/>
    <mergeCell ref="G390:I390"/>
    <mergeCell ref="C391:F391"/>
    <mergeCell ref="G391:I391"/>
    <mergeCell ref="C386:F386"/>
    <mergeCell ref="G386:I386"/>
    <mergeCell ref="C387:F387"/>
    <mergeCell ref="G387:I387"/>
    <mergeCell ref="C388:F388"/>
    <mergeCell ref="G388:I388"/>
    <mergeCell ref="G395:I395"/>
    <mergeCell ref="G396:I396"/>
    <mergeCell ref="G398:I398"/>
    <mergeCell ref="C402:F402"/>
    <mergeCell ref="G402:I402"/>
    <mergeCell ref="C392:F392"/>
    <mergeCell ref="G392:I392"/>
    <mergeCell ref="C393:F393"/>
    <mergeCell ref="G393:I393"/>
    <mergeCell ref="C394:F394"/>
    <mergeCell ref="G394:I394"/>
    <mergeCell ref="G397:I397"/>
    <mergeCell ref="G399:I399"/>
  </mergeCells>
  <phoneticPr fontId="2"/>
  <pageMargins left="0.74803149606299213" right="0.74803149606299213" top="0.98425196850393704" bottom="0.98425196850393704" header="0.51181102362204722" footer="0.51181102362204722"/>
  <pageSetup paperSize="9" scale="90" orientation="portrait" r:id="rId1"/>
  <headerFooter alignWithMargins="0"/>
  <rowBreaks count="6" manualBreakCount="6">
    <brk id="54" max="8" man="1"/>
    <brk id="113" max="8" man="1"/>
    <brk id="181" max="8" man="1"/>
    <brk id="231" max="8" man="1"/>
    <brk id="293" max="8" man="1"/>
    <brk id="349" max="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theme="5" tint="0.39997558519241921"/>
  </sheetPr>
  <dimension ref="A1:O135"/>
  <sheetViews>
    <sheetView view="pageBreakPreview" topLeftCell="A34" zoomScaleNormal="100" zoomScaleSheetLayoutView="100" workbookViewId="0">
      <selection activeCell="B36" sqref="B36"/>
    </sheetView>
  </sheetViews>
  <sheetFormatPr defaultColWidth="9" defaultRowHeight="12" x14ac:dyDescent="0.2"/>
  <cols>
    <col min="1" max="15" width="5.6328125" style="1" customWidth="1"/>
    <col min="16" max="16384" width="9" style="1"/>
  </cols>
  <sheetData>
    <row r="1" spans="1:8" ht="14.15" customHeight="1" x14ac:dyDescent="0.2">
      <c r="A1" s="6" t="s">
        <v>100</v>
      </c>
    </row>
    <row r="2" spans="1:8" ht="13" customHeight="1" x14ac:dyDescent="0.2">
      <c r="A2" s="6" t="s">
        <v>1586</v>
      </c>
    </row>
    <row r="3" spans="1:8" ht="12" customHeight="1" x14ac:dyDescent="0.2">
      <c r="A3" s="194" t="s">
        <v>1548</v>
      </c>
      <c r="B3" s="194" t="s">
        <v>1852</v>
      </c>
      <c r="C3" s="194" t="s">
        <v>1150</v>
      </c>
      <c r="D3" s="194" t="s">
        <v>1152</v>
      </c>
      <c r="E3" s="194" t="s">
        <v>1151</v>
      </c>
      <c r="F3" s="194" t="s">
        <v>128</v>
      </c>
    </row>
    <row r="4" spans="1:8" ht="13" customHeight="1" x14ac:dyDescent="0.2">
      <c r="A4" s="6" t="s">
        <v>1549</v>
      </c>
    </row>
    <row r="5" spans="1:8" ht="12" customHeight="1" x14ac:dyDescent="0.2">
      <c r="A5" s="184">
        <v>3</v>
      </c>
      <c r="B5" s="150">
        <v>238</v>
      </c>
      <c r="C5" s="150">
        <v>3</v>
      </c>
      <c r="D5" s="200">
        <v>115</v>
      </c>
      <c r="E5" s="150">
        <v>40</v>
      </c>
      <c r="F5" s="66">
        <v>80</v>
      </c>
    </row>
    <row r="6" spans="1:8" ht="12" customHeight="1" x14ac:dyDescent="0.2">
      <c r="A6" s="184">
        <v>4</v>
      </c>
      <c r="B6" s="150">
        <v>257</v>
      </c>
      <c r="C6" s="150">
        <v>2</v>
      </c>
      <c r="D6" s="200">
        <v>119</v>
      </c>
      <c r="E6" s="150">
        <v>38</v>
      </c>
      <c r="F6" s="66">
        <v>98</v>
      </c>
    </row>
    <row r="7" spans="1:8" ht="12" customHeight="1" x14ac:dyDescent="0.2">
      <c r="A7" s="184">
        <v>5</v>
      </c>
      <c r="B7" s="150">
        <v>292</v>
      </c>
      <c r="C7" s="150">
        <v>5</v>
      </c>
      <c r="D7" s="200">
        <v>135</v>
      </c>
      <c r="E7" s="150">
        <v>51</v>
      </c>
      <c r="F7" s="66">
        <v>101</v>
      </c>
    </row>
    <row r="8" spans="1:8" ht="13" customHeight="1" x14ac:dyDescent="0.2">
      <c r="A8" s="6" t="s">
        <v>1587</v>
      </c>
    </row>
    <row r="9" spans="1:8" ht="12" customHeight="1" x14ac:dyDescent="0.2">
      <c r="A9" s="184">
        <v>3</v>
      </c>
      <c r="B9" s="150">
        <v>157</v>
      </c>
      <c r="C9" s="150">
        <v>4</v>
      </c>
      <c r="D9" s="200">
        <v>73</v>
      </c>
      <c r="E9" s="150">
        <v>46</v>
      </c>
      <c r="F9" s="66">
        <v>34</v>
      </c>
      <c r="G9" s="436"/>
    </row>
    <row r="10" spans="1:8" ht="12" customHeight="1" x14ac:dyDescent="0.2">
      <c r="A10" s="184">
        <v>4</v>
      </c>
      <c r="B10" s="150">
        <v>133</v>
      </c>
      <c r="C10" s="150">
        <v>1</v>
      </c>
      <c r="D10" s="200">
        <v>60</v>
      </c>
      <c r="E10" s="150">
        <v>32</v>
      </c>
      <c r="F10" s="66">
        <v>40</v>
      </c>
      <c r="G10" s="436"/>
    </row>
    <row r="11" spans="1:8" ht="12" customHeight="1" x14ac:dyDescent="0.2">
      <c r="A11" s="184">
        <v>5</v>
      </c>
      <c r="B11" s="150">
        <v>154</v>
      </c>
      <c r="C11" s="150">
        <v>5</v>
      </c>
      <c r="D11" s="200">
        <v>66</v>
      </c>
      <c r="E11" s="150">
        <v>45</v>
      </c>
      <c r="F11" s="66">
        <v>38</v>
      </c>
      <c r="G11" s="436"/>
    </row>
    <row r="12" spans="1:8" ht="13" customHeight="1" x14ac:dyDescent="0.2">
      <c r="A12" s="6" t="s">
        <v>2296</v>
      </c>
      <c r="G12" s="436"/>
    </row>
    <row r="13" spans="1:8" ht="12" customHeight="1" x14ac:dyDescent="0.2">
      <c r="A13" s="184">
        <v>3</v>
      </c>
      <c r="B13" s="150">
        <v>139</v>
      </c>
      <c r="C13" s="150">
        <v>2</v>
      </c>
      <c r="D13" s="200">
        <v>55</v>
      </c>
      <c r="E13" s="150">
        <v>50</v>
      </c>
      <c r="F13" s="66">
        <v>32</v>
      </c>
      <c r="G13" s="436"/>
    </row>
    <row r="14" spans="1:8" ht="12" customHeight="1" x14ac:dyDescent="0.2">
      <c r="A14" s="184">
        <v>4</v>
      </c>
      <c r="B14" s="150">
        <v>120</v>
      </c>
      <c r="C14" s="150">
        <v>1</v>
      </c>
      <c r="D14" s="200">
        <v>46</v>
      </c>
      <c r="E14" s="150">
        <v>35</v>
      </c>
      <c r="F14" s="66">
        <v>38</v>
      </c>
      <c r="G14" s="436"/>
    </row>
    <row r="15" spans="1:8" ht="12" customHeight="1" x14ac:dyDescent="0.2">
      <c r="A15" s="184">
        <v>5</v>
      </c>
      <c r="B15" s="150">
        <v>131</v>
      </c>
      <c r="C15" s="150">
        <v>5</v>
      </c>
      <c r="D15" s="200">
        <v>50</v>
      </c>
      <c r="E15" s="150">
        <v>40</v>
      </c>
      <c r="F15" s="66">
        <v>36</v>
      </c>
      <c r="G15" s="436"/>
    </row>
    <row r="16" spans="1:8" ht="12" customHeight="1" x14ac:dyDescent="0.2">
      <c r="A16" s="4"/>
      <c r="H16" s="2" t="s">
        <v>156</v>
      </c>
    </row>
    <row r="17" spans="1:15" ht="10.5" customHeight="1" x14ac:dyDescent="0.2">
      <c r="A17" s="16" t="s">
        <v>1528</v>
      </c>
    </row>
    <row r="18" spans="1:15" ht="13" customHeight="1" x14ac:dyDescent="0.2">
      <c r="A18" s="6" t="s">
        <v>1550</v>
      </c>
      <c r="O18" s="2" t="s">
        <v>1551</v>
      </c>
    </row>
    <row r="19" spans="1:15" ht="12" customHeight="1" x14ac:dyDescent="0.2">
      <c r="A19" s="184" t="s">
        <v>1552</v>
      </c>
      <c r="B19" s="184" t="s">
        <v>819</v>
      </c>
      <c r="C19" s="184" t="s">
        <v>1529</v>
      </c>
      <c r="D19" s="184" t="s">
        <v>1530</v>
      </c>
      <c r="E19" s="184" t="s">
        <v>1531</v>
      </c>
      <c r="F19" s="184" t="s">
        <v>1532</v>
      </c>
      <c r="G19" s="184" t="s">
        <v>1533</v>
      </c>
      <c r="H19" s="184" t="s">
        <v>1534</v>
      </c>
      <c r="I19" s="184" t="s">
        <v>1535</v>
      </c>
      <c r="J19" s="184" t="s">
        <v>1536</v>
      </c>
      <c r="K19" s="184" t="s">
        <v>1537</v>
      </c>
      <c r="L19" s="184" t="s">
        <v>1538</v>
      </c>
      <c r="M19" s="184" t="s">
        <v>552</v>
      </c>
      <c r="N19" s="437" t="s">
        <v>1553</v>
      </c>
      <c r="O19" s="194" t="s">
        <v>1768</v>
      </c>
    </row>
    <row r="20" spans="1:15" x14ac:dyDescent="0.2">
      <c r="A20" s="184" t="s">
        <v>4006</v>
      </c>
      <c r="B20" s="200">
        <v>11</v>
      </c>
      <c r="C20" s="200">
        <v>0</v>
      </c>
      <c r="D20" s="200">
        <v>0</v>
      </c>
      <c r="E20" s="200">
        <v>0</v>
      </c>
      <c r="F20" s="200">
        <v>0</v>
      </c>
      <c r="G20" s="200">
        <f>0+2</f>
        <v>2</v>
      </c>
      <c r="H20" s="200">
        <v>0</v>
      </c>
      <c r="I20" s="200">
        <v>0</v>
      </c>
      <c r="J20" s="200">
        <v>0</v>
      </c>
      <c r="K20" s="200">
        <f>1+5</f>
        <v>6</v>
      </c>
      <c r="L20" s="200">
        <f>0+2</f>
        <v>2</v>
      </c>
      <c r="M20" s="200">
        <v>0</v>
      </c>
      <c r="N20" s="200">
        <v>0</v>
      </c>
      <c r="O20" s="200">
        <f>0+1</f>
        <v>1</v>
      </c>
    </row>
    <row r="21" spans="1:15" ht="12" customHeight="1" x14ac:dyDescent="0.2">
      <c r="A21" s="184">
        <v>2</v>
      </c>
      <c r="B21" s="150">
        <v>14</v>
      </c>
      <c r="C21" s="150">
        <v>0</v>
      </c>
      <c r="D21" s="200">
        <v>0</v>
      </c>
      <c r="E21" s="150">
        <v>0</v>
      </c>
      <c r="F21" s="66">
        <v>0</v>
      </c>
      <c r="G21" s="200">
        <v>2</v>
      </c>
      <c r="H21" s="200">
        <v>2</v>
      </c>
      <c r="I21" s="200">
        <v>1</v>
      </c>
      <c r="J21" s="200">
        <v>0</v>
      </c>
      <c r="K21" s="200">
        <v>7</v>
      </c>
      <c r="L21" s="200">
        <v>0</v>
      </c>
      <c r="M21" s="200">
        <v>1</v>
      </c>
      <c r="N21" s="200">
        <v>0</v>
      </c>
      <c r="O21" s="200">
        <v>1</v>
      </c>
    </row>
    <row r="22" spans="1:15" ht="12" customHeight="1" x14ac:dyDescent="0.2">
      <c r="A22" s="184">
        <v>3</v>
      </c>
      <c r="B22" s="150">
        <v>17</v>
      </c>
      <c r="C22" s="150">
        <v>0</v>
      </c>
      <c r="D22" s="200">
        <v>0</v>
      </c>
      <c r="E22" s="150">
        <v>0</v>
      </c>
      <c r="F22" s="66">
        <v>0</v>
      </c>
      <c r="G22" s="200">
        <v>3</v>
      </c>
      <c r="H22" s="200">
        <v>0</v>
      </c>
      <c r="I22" s="200">
        <v>0</v>
      </c>
      <c r="J22" s="200">
        <v>0</v>
      </c>
      <c r="K22" s="200">
        <v>11</v>
      </c>
      <c r="L22" s="200">
        <v>1</v>
      </c>
      <c r="M22" s="200">
        <v>0</v>
      </c>
      <c r="N22" s="200">
        <v>0</v>
      </c>
      <c r="O22" s="200">
        <v>2</v>
      </c>
    </row>
    <row r="23" spans="1:15" ht="12" customHeight="1" x14ac:dyDescent="0.2">
      <c r="A23" s="184">
        <v>4</v>
      </c>
      <c r="B23" s="150">
        <v>12</v>
      </c>
      <c r="C23" s="150">
        <v>0</v>
      </c>
      <c r="D23" s="200">
        <v>0</v>
      </c>
      <c r="E23" s="150">
        <v>0</v>
      </c>
      <c r="F23" s="66">
        <v>0</v>
      </c>
      <c r="G23" s="200">
        <v>0</v>
      </c>
      <c r="H23" s="200">
        <v>2</v>
      </c>
      <c r="I23" s="200">
        <v>0</v>
      </c>
      <c r="J23" s="200">
        <v>0</v>
      </c>
      <c r="K23" s="200">
        <v>5</v>
      </c>
      <c r="L23" s="200">
        <v>0</v>
      </c>
      <c r="M23" s="200">
        <v>2</v>
      </c>
      <c r="N23" s="200">
        <v>0</v>
      </c>
      <c r="O23" s="200">
        <v>3</v>
      </c>
    </row>
    <row r="24" spans="1:15" ht="12" customHeight="1" x14ac:dyDescent="0.2">
      <c r="A24" s="184">
        <v>5</v>
      </c>
      <c r="B24" s="150">
        <v>12</v>
      </c>
      <c r="C24" s="150">
        <v>2</v>
      </c>
      <c r="D24" s="200">
        <v>0</v>
      </c>
      <c r="E24" s="150">
        <v>0</v>
      </c>
      <c r="F24" s="66">
        <v>0</v>
      </c>
      <c r="G24" s="200">
        <v>3</v>
      </c>
      <c r="H24" s="200">
        <v>1</v>
      </c>
      <c r="I24" s="200">
        <v>0</v>
      </c>
      <c r="J24" s="200">
        <v>0</v>
      </c>
      <c r="K24" s="200">
        <v>4</v>
      </c>
      <c r="L24" s="200">
        <v>1</v>
      </c>
      <c r="M24" s="200">
        <v>1</v>
      </c>
      <c r="N24" s="200">
        <v>0</v>
      </c>
      <c r="O24" s="200">
        <v>0</v>
      </c>
    </row>
    <row r="25" spans="1:15" ht="10.5" customHeight="1" x14ac:dyDescent="0.2">
      <c r="A25" s="16"/>
      <c r="O25" s="2" t="s">
        <v>4236</v>
      </c>
    </row>
    <row r="26" spans="1:15" ht="13" customHeight="1" x14ac:dyDescent="0.2">
      <c r="A26" s="16" t="s">
        <v>553</v>
      </c>
    </row>
    <row r="27" spans="1:15" ht="24" customHeight="1" x14ac:dyDescent="0.2">
      <c r="A27" s="6" t="s">
        <v>1554</v>
      </c>
      <c r="J27" s="2" t="s">
        <v>91</v>
      </c>
    </row>
    <row r="28" spans="1:15" ht="19" x14ac:dyDescent="0.2">
      <c r="A28" s="184" t="s">
        <v>1552</v>
      </c>
      <c r="B28" s="194" t="s">
        <v>1668</v>
      </c>
      <c r="C28" s="194" t="s">
        <v>2218</v>
      </c>
      <c r="D28" s="194" t="s">
        <v>2219</v>
      </c>
      <c r="E28" s="194" t="s">
        <v>4359</v>
      </c>
      <c r="F28" s="194" t="s">
        <v>4431</v>
      </c>
      <c r="G28" s="194" t="s">
        <v>4360</v>
      </c>
      <c r="H28" s="194" t="s">
        <v>4361</v>
      </c>
      <c r="I28" s="194" t="s">
        <v>4362</v>
      </c>
      <c r="J28" s="194" t="s">
        <v>89</v>
      </c>
    </row>
    <row r="29" spans="1:15" ht="12" customHeight="1" x14ac:dyDescent="0.2">
      <c r="A29" s="184" t="s">
        <v>4006</v>
      </c>
      <c r="B29" s="200">
        <v>215</v>
      </c>
      <c r="C29" s="200">
        <f>0+15</f>
        <v>15</v>
      </c>
      <c r="D29" s="200">
        <v>112</v>
      </c>
      <c r="E29" s="200">
        <v>0</v>
      </c>
      <c r="F29" s="200">
        <f>0+1</f>
        <v>1</v>
      </c>
      <c r="G29" s="200">
        <v>0</v>
      </c>
      <c r="H29" s="200">
        <v>0</v>
      </c>
      <c r="I29" s="200">
        <f>0+69</f>
        <v>69</v>
      </c>
      <c r="J29" s="200">
        <f>0+1</f>
        <v>1</v>
      </c>
    </row>
    <row r="30" spans="1:15" ht="12" customHeight="1" x14ac:dyDescent="0.2">
      <c r="A30" s="184">
        <v>2</v>
      </c>
      <c r="B30" s="150">
        <v>124</v>
      </c>
      <c r="C30" s="200">
        <v>10</v>
      </c>
      <c r="D30" s="150">
        <v>90</v>
      </c>
      <c r="E30" s="150">
        <v>0</v>
      </c>
      <c r="F30" s="150">
        <v>0</v>
      </c>
      <c r="G30" s="150">
        <v>0</v>
      </c>
      <c r="H30" s="66">
        <v>0</v>
      </c>
      <c r="I30" s="200">
        <v>16</v>
      </c>
      <c r="J30" s="200">
        <v>2</v>
      </c>
    </row>
    <row r="31" spans="1:15" ht="12" customHeight="1" x14ac:dyDescent="0.2">
      <c r="A31" s="184">
        <v>3</v>
      </c>
      <c r="B31" s="150">
        <v>129</v>
      </c>
      <c r="C31" s="200">
        <v>7</v>
      </c>
      <c r="D31" s="150">
        <v>89</v>
      </c>
      <c r="E31" s="150">
        <v>0</v>
      </c>
      <c r="F31" s="150">
        <v>0</v>
      </c>
      <c r="G31" s="150">
        <v>0</v>
      </c>
      <c r="H31" s="66">
        <v>0</v>
      </c>
      <c r="I31" s="200">
        <v>33</v>
      </c>
      <c r="J31" s="200">
        <v>0</v>
      </c>
    </row>
    <row r="32" spans="1:15" ht="12" customHeight="1" x14ac:dyDescent="0.2">
      <c r="A32" s="184">
        <v>4</v>
      </c>
      <c r="B32" s="150">
        <v>175</v>
      </c>
      <c r="C32" s="200">
        <v>1</v>
      </c>
      <c r="D32" s="150">
        <v>89</v>
      </c>
      <c r="E32" s="150">
        <v>0</v>
      </c>
      <c r="F32" s="150">
        <v>0</v>
      </c>
      <c r="G32" s="150">
        <v>0</v>
      </c>
      <c r="H32" s="66">
        <v>0</v>
      </c>
      <c r="I32" s="150">
        <v>80</v>
      </c>
      <c r="J32" s="200">
        <v>1</v>
      </c>
      <c r="K32" s="8"/>
      <c r="L32" s="8"/>
      <c r="M32" s="8"/>
    </row>
    <row r="33" spans="1:13" ht="12" customHeight="1" x14ac:dyDescent="0.2">
      <c r="A33" s="184">
        <v>5</v>
      </c>
      <c r="B33" s="150">
        <v>159</v>
      </c>
      <c r="C33" s="150">
        <v>5</v>
      </c>
      <c r="D33" s="200">
        <v>82</v>
      </c>
      <c r="E33" s="150">
        <v>0</v>
      </c>
      <c r="F33" s="66">
        <v>0</v>
      </c>
      <c r="G33" s="200">
        <v>0</v>
      </c>
      <c r="H33" s="200">
        <v>0</v>
      </c>
      <c r="I33" s="200">
        <v>71</v>
      </c>
      <c r="J33" s="200">
        <v>0</v>
      </c>
      <c r="K33" s="8"/>
      <c r="L33" s="8"/>
      <c r="M33" s="8"/>
    </row>
    <row r="34" spans="1:13" ht="24" customHeight="1" x14ac:dyDescent="0.2">
      <c r="A34" s="396"/>
      <c r="B34" s="364"/>
      <c r="C34" s="10"/>
      <c r="D34" s="10"/>
      <c r="E34" s="10"/>
      <c r="F34" s="10"/>
      <c r="G34" s="10"/>
      <c r="H34" s="10"/>
      <c r="I34" s="10"/>
      <c r="J34" s="10"/>
    </row>
    <row r="35" spans="1:13" ht="19" x14ac:dyDescent="0.2">
      <c r="A35" s="184" t="s">
        <v>1256</v>
      </c>
      <c r="B35" s="194" t="s">
        <v>983</v>
      </c>
      <c r="C35" s="437" t="s">
        <v>4363</v>
      </c>
      <c r="D35" s="194" t="s">
        <v>4364</v>
      </c>
      <c r="E35" s="194" t="s">
        <v>4365</v>
      </c>
      <c r="F35" s="194" t="s">
        <v>4366</v>
      </c>
      <c r="G35" s="194" t="s">
        <v>982</v>
      </c>
      <c r="H35" s="194" t="s">
        <v>4387</v>
      </c>
      <c r="I35" s="194" t="s">
        <v>4367</v>
      </c>
      <c r="J35" s="194" t="s">
        <v>128</v>
      </c>
    </row>
    <row r="36" spans="1:13" ht="12" customHeight="1" x14ac:dyDescent="0.2">
      <c r="A36" s="184" t="s">
        <v>4006</v>
      </c>
      <c r="B36" s="200">
        <v>2</v>
      </c>
      <c r="C36" s="200">
        <v>0</v>
      </c>
      <c r="D36" s="200">
        <f>0+2</f>
        <v>2</v>
      </c>
      <c r="E36" s="200">
        <v>0</v>
      </c>
      <c r="F36" s="200">
        <v>0</v>
      </c>
      <c r="G36" s="200">
        <f>0+7</f>
        <v>7</v>
      </c>
      <c r="H36" s="200">
        <v>0</v>
      </c>
      <c r="I36" s="200">
        <v>0</v>
      </c>
      <c r="J36" s="200">
        <f>0+6</f>
        <v>6</v>
      </c>
    </row>
    <row r="37" spans="1:13" ht="12" customHeight="1" x14ac:dyDescent="0.2">
      <c r="A37" s="184">
        <v>2</v>
      </c>
      <c r="B37" s="200">
        <v>0</v>
      </c>
      <c r="C37" s="150">
        <v>0</v>
      </c>
      <c r="D37" s="150">
        <v>0</v>
      </c>
      <c r="E37" s="66">
        <v>0</v>
      </c>
      <c r="F37" s="66">
        <v>0</v>
      </c>
      <c r="G37" s="200">
        <v>0</v>
      </c>
      <c r="H37" s="66">
        <v>0</v>
      </c>
      <c r="I37" s="200">
        <v>0</v>
      </c>
      <c r="J37" s="200">
        <v>6</v>
      </c>
    </row>
    <row r="38" spans="1:13" ht="12" customHeight="1" x14ac:dyDescent="0.2">
      <c r="A38" s="184">
        <v>3</v>
      </c>
      <c r="B38" s="200">
        <v>0</v>
      </c>
      <c r="C38" s="150">
        <v>0</v>
      </c>
      <c r="D38" s="150">
        <v>0</v>
      </c>
      <c r="E38" s="66">
        <v>0</v>
      </c>
      <c r="F38" s="66">
        <v>0</v>
      </c>
      <c r="G38" s="200">
        <v>0</v>
      </c>
      <c r="H38" s="66">
        <v>0</v>
      </c>
      <c r="I38" s="200">
        <v>0</v>
      </c>
      <c r="J38" s="200">
        <v>0</v>
      </c>
    </row>
    <row r="39" spans="1:13" ht="12" customHeight="1" x14ac:dyDescent="0.2">
      <c r="A39" s="184">
        <v>4</v>
      </c>
      <c r="B39" s="200">
        <v>0</v>
      </c>
      <c r="C39" s="150">
        <v>0</v>
      </c>
      <c r="D39" s="150">
        <v>0</v>
      </c>
      <c r="E39" s="66">
        <v>0</v>
      </c>
      <c r="F39" s="66">
        <v>0</v>
      </c>
      <c r="G39" s="200">
        <v>1</v>
      </c>
      <c r="H39" s="66">
        <v>0</v>
      </c>
      <c r="I39" s="200">
        <v>0</v>
      </c>
      <c r="J39" s="200">
        <v>3</v>
      </c>
    </row>
    <row r="40" spans="1:13" ht="12" customHeight="1" x14ac:dyDescent="0.2">
      <c r="A40" s="184">
        <v>5</v>
      </c>
      <c r="B40" s="200">
        <v>0</v>
      </c>
      <c r="C40" s="150">
        <v>0</v>
      </c>
      <c r="D40" s="150">
        <v>0</v>
      </c>
      <c r="E40" s="66">
        <v>0</v>
      </c>
      <c r="F40" s="66">
        <v>0</v>
      </c>
      <c r="G40" s="200">
        <v>0</v>
      </c>
      <c r="H40" s="66">
        <v>0</v>
      </c>
      <c r="I40" s="200">
        <v>1</v>
      </c>
      <c r="J40" s="200">
        <v>0</v>
      </c>
    </row>
    <row r="41" spans="1:13" ht="12" customHeight="1" x14ac:dyDescent="0.2">
      <c r="A41" s="16"/>
      <c r="J41" s="2" t="s">
        <v>4236</v>
      </c>
    </row>
    <row r="42" spans="1:13" ht="13" customHeight="1" x14ac:dyDescent="0.2">
      <c r="A42" s="16"/>
      <c r="J42" s="2"/>
    </row>
    <row r="43" spans="1:13" ht="12" customHeight="1" x14ac:dyDescent="0.2">
      <c r="A43" s="6" t="s">
        <v>1257</v>
      </c>
      <c r="M43" s="2" t="s">
        <v>91</v>
      </c>
    </row>
    <row r="44" spans="1:13" ht="12" customHeight="1" x14ac:dyDescent="0.2">
      <c r="A44" s="640" t="s">
        <v>933</v>
      </c>
      <c r="B44" s="640" t="s">
        <v>1258</v>
      </c>
      <c r="C44" s="640"/>
      <c r="D44" s="640" t="s">
        <v>1259</v>
      </c>
      <c r="E44" s="640"/>
      <c r="F44" s="640" t="s">
        <v>1260</v>
      </c>
      <c r="G44" s="640"/>
      <c r="H44" s="640" t="s">
        <v>1555</v>
      </c>
      <c r="I44" s="640"/>
      <c r="J44" s="640"/>
      <c r="K44" s="640"/>
      <c r="L44" s="640"/>
      <c r="M44" s="640"/>
    </row>
    <row r="45" spans="1:13" x14ac:dyDescent="0.2">
      <c r="A45" s="640"/>
      <c r="B45" s="640"/>
      <c r="C45" s="640"/>
      <c r="D45" s="640"/>
      <c r="E45" s="640"/>
      <c r="F45" s="640"/>
      <c r="G45" s="640"/>
      <c r="H45" s="640" t="s">
        <v>1668</v>
      </c>
      <c r="I45" s="640"/>
      <c r="J45" s="640" t="s">
        <v>1556</v>
      </c>
      <c r="K45" s="640"/>
      <c r="L45" s="640" t="s">
        <v>1557</v>
      </c>
      <c r="M45" s="640"/>
    </row>
    <row r="46" spans="1:13" x14ac:dyDescent="0.2">
      <c r="A46" s="184" t="s">
        <v>4006</v>
      </c>
      <c r="B46" s="749">
        <v>3291</v>
      </c>
      <c r="C46" s="750"/>
      <c r="D46" s="822">
        <v>188</v>
      </c>
      <c r="E46" s="823"/>
      <c r="F46" s="749">
        <v>3103</v>
      </c>
      <c r="G46" s="750"/>
      <c r="H46" s="822">
        <v>230</v>
      </c>
      <c r="I46" s="823"/>
      <c r="J46" s="822">
        <v>1</v>
      </c>
      <c r="K46" s="823"/>
      <c r="L46" s="822">
        <v>229</v>
      </c>
      <c r="M46" s="823"/>
    </row>
    <row r="47" spans="1:13" x14ac:dyDescent="0.2">
      <c r="A47" s="184">
        <v>2</v>
      </c>
      <c r="B47" s="749">
        <v>2671</v>
      </c>
      <c r="C47" s="750"/>
      <c r="D47" s="822">
        <v>143</v>
      </c>
      <c r="E47" s="823"/>
      <c r="F47" s="749">
        <v>2528</v>
      </c>
      <c r="G47" s="750"/>
      <c r="H47" s="822">
        <v>187</v>
      </c>
      <c r="I47" s="823"/>
      <c r="J47" s="822">
        <v>2</v>
      </c>
      <c r="K47" s="823"/>
      <c r="L47" s="822">
        <v>185</v>
      </c>
      <c r="M47" s="823"/>
    </row>
    <row r="48" spans="1:13" x14ac:dyDescent="0.2">
      <c r="A48" s="184">
        <v>3</v>
      </c>
      <c r="B48" s="749">
        <v>2546</v>
      </c>
      <c r="C48" s="750"/>
      <c r="D48" s="822">
        <v>132</v>
      </c>
      <c r="E48" s="823"/>
      <c r="F48" s="749">
        <v>2414</v>
      </c>
      <c r="G48" s="750"/>
      <c r="H48" s="822">
        <v>173</v>
      </c>
      <c r="I48" s="823"/>
      <c r="J48" s="822">
        <v>1</v>
      </c>
      <c r="K48" s="823"/>
      <c r="L48" s="822">
        <v>172</v>
      </c>
      <c r="M48" s="823"/>
    </row>
    <row r="49" spans="1:15" ht="12" customHeight="1" x14ac:dyDescent="0.2">
      <c r="A49" s="184">
        <v>4</v>
      </c>
      <c r="B49" s="749">
        <v>2626</v>
      </c>
      <c r="C49" s="750"/>
      <c r="D49" s="822">
        <v>122</v>
      </c>
      <c r="E49" s="823"/>
      <c r="F49" s="749">
        <v>2504</v>
      </c>
      <c r="G49" s="750"/>
      <c r="H49" s="822">
        <v>151</v>
      </c>
      <c r="I49" s="823"/>
      <c r="J49" s="822">
        <v>2</v>
      </c>
      <c r="K49" s="823"/>
      <c r="L49" s="822">
        <v>149</v>
      </c>
      <c r="M49" s="823"/>
    </row>
    <row r="50" spans="1:15" ht="12" customHeight="1" x14ac:dyDescent="0.2">
      <c r="A50" s="189">
        <v>5</v>
      </c>
      <c r="B50" s="749">
        <v>2785</v>
      </c>
      <c r="C50" s="912"/>
      <c r="D50" s="822">
        <v>144</v>
      </c>
      <c r="E50" s="912"/>
      <c r="F50" s="749">
        <v>2641</v>
      </c>
      <c r="G50" s="912"/>
      <c r="H50" s="822">
        <v>183</v>
      </c>
      <c r="I50" s="912"/>
      <c r="J50" s="822">
        <v>2</v>
      </c>
      <c r="K50" s="912"/>
      <c r="L50" s="822">
        <v>181</v>
      </c>
      <c r="M50" s="912"/>
    </row>
    <row r="51" spans="1:15" ht="12" customHeight="1" x14ac:dyDescent="0.2">
      <c r="A51" s="197"/>
      <c r="B51" s="11"/>
      <c r="C51" s="11"/>
      <c r="D51" s="8"/>
      <c r="E51" s="8"/>
      <c r="F51" s="11"/>
      <c r="G51" s="11"/>
      <c r="H51" s="8"/>
      <c r="I51" s="8"/>
      <c r="J51" s="8"/>
      <c r="K51" s="8"/>
      <c r="L51" s="8"/>
      <c r="M51" s="8"/>
    </row>
    <row r="52" spans="1:15" ht="24" customHeight="1" x14ac:dyDescent="0.2">
      <c r="A52" s="184">
        <v>5</v>
      </c>
      <c r="B52" s="626" t="s">
        <v>1261</v>
      </c>
      <c r="C52" s="627"/>
      <c r="D52" s="626" t="s">
        <v>1262</v>
      </c>
      <c r="E52" s="627"/>
      <c r="F52" s="626" t="s">
        <v>1263</v>
      </c>
      <c r="G52" s="627"/>
      <c r="H52" s="626" t="s">
        <v>1346</v>
      </c>
      <c r="I52" s="627"/>
      <c r="J52" s="626" t="s">
        <v>1347</v>
      </c>
      <c r="K52" s="627"/>
      <c r="L52" s="626" t="s">
        <v>1348</v>
      </c>
      <c r="M52" s="627"/>
      <c r="N52" s="626" t="s">
        <v>1349</v>
      </c>
      <c r="O52" s="627"/>
    </row>
    <row r="53" spans="1:15" ht="20.5" customHeight="1" x14ac:dyDescent="0.2">
      <c r="A53" s="194" t="s">
        <v>984</v>
      </c>
      <c r="B53" s="822">
        <v>144</v>
      </c>
      <c r="C53" s="823"/>
      <c r="D53" s="822">
        <v>99</v>
      </c>
      <c r="E53" s="823"/>
      <c r="F53" s="822">
        <v>33</v>
      </c>
      <c r="G53" s="823"/>
      <c r="H53" s="822">
        <v>2</v>
      </c>
      <c r="I53" s="823"/>
      <c r="J53" s="822">
        <v>7</v>
      </c>
      <c r="K53" s="823"/>
      <c r="L53" s="822">
        <v>0</v>
      </c>
      <c r="M53" s="823"/>
      <c r="N53" s="822">
        <v>3</v>
      </c>
      <c r="O53" s="823"/>
    </row>
    <row r="54" spans="1:15" ht="19.5" customHeight="1" x14ac:dyDescent="0.2">
      <c r="A54" s="194" t="s">
        <v>985</v>
      </c>
      <c r="B54" s="822">
        <v>181</v>
      </c>
      <c r="C54" s="823"/>
      <c r="D54" s="822">
        <v>110</v>
      </c>
      <c r="E54" s="823"/>
      <c r="F54" s="822">
        <v>29</v>
      </c>
      <c r="G54" s="823"/>
      <c r="H54" s="822">
        <v>6</v>
      </c>
      <c r="I54" s="823"/>
      <c r="J54" s="822">
        <v>18</v>
      </c>
      <c r="K54" s="823"/>
      <c r="L54" s="822">
        <v>17</v>
      </c>
      <c r="M54" s="823"/>
      <c r="N54" s="822">
        <v>1</v>
      </c>
      <c r="O54" s="823"/>
    </row>
    <row r="55" spans="1:15" ht="18.649999999999999" customHeight="1" x14ac:dyDescent="0.2">
      <c r="A55" s="194" t="s">
        <v>986</v>
      </c>
      <c r="B55" s="800">
        <v>2</v>
      </c>
      <c r="C55" s="800"/>
      <c r="D55" s="800">
        <v>0</v>
      </c>
      <c r="E55" s="800"/>
      <c r="F55" s="822">
        <v>0</v>
      </c>
      <c r="G55" s="823"/>
      <c r="H55" s="822">
        <v>1</v>
      </c>
      <c r="I55" s="823"/>
      <c r="J55" s="822">
        <v>0</v>
      </c>
      <c r="K55" s="823"/>
      <c r="L55" s="822">
        <v>1</v>
      </c>
      <c r="M55" s="823"/>
      <c r="N55" s="822">
        <v>0</v>
      </c>
      <c r="O55" s="823"/>
    </row>
    <row r="56" spans="1:15" ht="12" customHeight="1" x14ac:dyDescent="0.2">
      <c r="A56" s="12" t="s">
        <v>4794</v>
      </c>
      <c r="B56" s="8"/>
      <c r="C56" s="8"/>
      <c r="D56" s="8"/>
      <c r="E56" s="8"/>
      <c r="F56" s="8"/>
      <c r="G56" s="8"/>
      <c r="H56" s="8"/>
      <c r="I56" s="8"/>
      <c r="J56" s="8"/>
      <c r="K56" s="8"/>
      <c r="L56" s="8"/>
      <c r="M56" s="8"/>
      <c r="N56" s="8"/>
      <c r="O56" s="2" t="s">
        <v>4236</v>
      </c>
    </row>
    <row r="57" spans="1:15" ht="12" customHeight="1" x14ac:dyDescent="0.2">
      <c r="A57" s="12" t="s">
        <v>1264</v>
      </c>
      <c r="B57" s="8"/>
      <c r="C57" s="8"/>
      <c r="D57" s="8"/>
      <c r="E57" s="8"/>
      <c r="F57" s="8"/>
      <c r="G57" s="8"/>
      <c r="H57" s="8"/>
      <c r="I57" s="8"/>
      <c r="J57" s="8"/>
      <c r="K57" s="8"/>
      <c r="L57" s="8"/>
      <c r="M57" s="8"/>
      <c r="N57" s="8"/>
      <c r="O57" s="8"/>
    </row>
    <row r="58" spans="1:15" x14ac:dyDescent="0.2">
      <c r="A58" s="12" t="s">
        <v>853</v>
      </c>
      <c r="B58" s="13"/>
      <c r="C58" s="13"/>
      <c r="D58" s="13"/>
      <c r="E58" s="13"/>
      <c r="F58" s="13"/>
      <c r="G58" s="13"/>
      <c r="H58" s="13"/>
      <c r="I58" s="13"/>
      <c r="K58" s="13"/>
      <c r="L58" s="13"/>
      <c r="M58" s="13"/>
    </row>
    <row r="59" spans="1:15" x14ac:dyDescent="0.2">
      <c r="A59" s="16"/>
    </row>
    <row r="60" spans="1:15" x14ac:dyDescent="0.2">
      <c r="A60" s="16"/>
    </row>
    <row r="61" spans="1:15" x14ac:dyDescent="0.2">
      <c r="A61" s="16"/>
    </row>
    <row r="135" spans="1:1" x14ac:dyDescent="0.2">
      <c r="A135" s="5"/>
    </row>
  </sheetData>
  <mergeCells count="66">
    <mergeCell ref="A44:A45"/>
    <mergeCell ref="B44:C45"/>
    <mergeCell ref="D44:E45"/>
    <mergeCell ref="F44:G45"/>
    <mergeCell ref="D55:E55"/>
    <mergeCell ref="F55:G55"/>
    <mergeCell ref="D54:E54"/>
    <mergeCell ref="F54:G54"/>
    <mergeCell ref="F47:G47"/>
    <mergeCell ref="F46:G46"/>
    <mergeCell ref="B55:C55"/>
    <mergeCell ref="B53:C53"/>
    <mergeCell ref="B47:C47"/>
    <mergeCell ref="D47:E47"/>
    <mergeCell ref="B54:C54"/>
    <mergeCell ref="F53:G53"/>
    <mergeCell ref="H44:M44"/>
    <mergeCell ref="H45:I45"/>
    <mergeCell ref="J45:K45"/>
    <mergeCell ref="L45:M45"/>
    <mergeCell ref="H55:I55"/>
    <mergeCell ref="H54:I54"/>
    <mergeCell ref="H47:I47"/>
    <mergeCell ref="L46:M46"/>
    <mergeCell ref="J46:K46"/>
    <mergeCell ref="H46:I46"/>
    <mergeCell ref="J47:K47"/>
    <mergeCell ref="L47:M47"/>
    <mergeCell ref="L48:M48"/>
    <mergeCell ref="J55:K55"/>
    <mergeCell ref="J54:K54"/>
    <mergeCell ref="J53:K53"/>
    <mergeCell ref="J52:K52"/>
    <mergeCell ref="J49:K49"/>
    <mergeCell ref="L49:M49"/>
    <mergeCell ref="N52:O52"/>
    <mergeCell ref="N55:O55"/>
    <mergeCell ref="L52:M52"/>
    <mergeCell ref="L54:M54"/>
    <mergeCell ref="N54:O54"/>
    <mergeCell ref="L53:M53"/>
    <mergeCell ref="N53:O53"/>
    <mergeCell ref="L55:M55"/>
    <mergeCell ref="L50:M50"/>
    <mergeCell ref="D53:E53"/>
    <mergeCell ref="D52:E52"/>
    <mergeCell ref="F52:G52"/>
    <mergeCell ref="H52:I52"/>
    <mergeCell ref="B52:C52"/>
    <mergeCell ref="H53:I53"/>
    <mergeCell ref="J48:K48"/>
    <mergeCell ref="B46:C46"/>
    <mergeCell ref="D46:E46"/>
    <mergeCell ref="B49:C49"/>
    <mergeCell ref="D49:E49"/>
    <mergeCell ref="F49:G49"/>
    <mergeCell ref="H49:I49"/>
    <mergeCell ref="B48:C48"/>
    <mergeCell ref="D48:E48"/>
    <mergeCell ref="F48:G48"/>
    <mergeCell ref="H48:I48"/>
    <mergeCell ref="B50:C50"/>
    <mergeCell ref="D50:E50"/>
    <mergeCell ref="F50:G50"/>
    <mergeCell ref="H50:I50"/>
    <mergeCell ref="J50:K50"/>
  </mergeCells>
  <phoneticPr fontId="2"/>
  <pageMargins left="0.75" right="0.75" top="1" bottom="1" header="0.51200000000000001" footer="0.51200000000000001"/>
  <pageSetup paperSize="9" scale="9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theme="5" tint="0.39997558519241921"/>
    <pageSetUpPr fitToPage="1"/>
  </sheetPr>
  <dimension ref="A1:N56"/>
  <sheetViews>
    <sheetView view="pageBreakPreview" zoomScaleNormal="100" zoomScaleSheetLayoutView="100" workbookViewId="0">
      <selection activeCell="I7" sqref="I7"/>
    </sheetView>
  </sheetViews>
  <sheetFormatPr defaultColWidth="9" defaultRowHeight="12" x14ac:dyDescent="0.2"/>
  <cols>
    <col min="1" max="1" width="6.08984375" style="1" customWidth="1"/>
    <col min="2" max="12" width="6.36328125" style="1" customWidth="1"/>
    <col min="13" max="13" width="8.90625" style="1" customWidth="1"/>
    <col min="14" max="14" width="1.6328125" style="1" customWidth="1"/>
    <col min="15" max="15" width="6.08984375" style="1" customWidth="1"/>
    <col min="16" max="17" width="6" style="1" customWidth="1"/>
    <col min="18" max="18" width="5.90625" style="1" customWidth="1"/>
    <col min="19" max="19" width="6.08984375" style="1" customWidth="1"/>
    <col min="20" max="16384" width="9" style="1"/>
  </cols>
  <sheetData>
    <row r="1" spans="1:14" ht="14.15" customHeight="1" x14ac:dyDescent="0.2">
      <c r="A1" s="6" t="s">
        <v>1957</v>
      </c>
    </row>
    <row r="2" spans="1:14" ht="14.15" customHeight="1" x14ac:dyDescent="0.2">
      <c r="A2" s="192" t="s">
        <v>815</v>
      </c>
      <c r="B2" s="626" t="s">
        <v>1661</v>
      </c>
      <c r="C2" s="673"/>
      <c r="D2" s="702" t="s">
        <v>1662</v>
      </c>
      <c r="E2" s="703"/>
      <c r="F2" s="196"/>
      <c r="G2" s="197"/>
      <c r="H2" s="197"/>
    </row>
    <row r="3" spans="1:14" ht="14.15" customHeight="1" x14ac:dyDescent="0.2">
      <c r="A3" s="192" t="s">
        <v>4006</v>
      </c>
      <c r="B3" s="822">
        <v>168</v>
      </c>
      <c r="C3" s="823"/>
      <c r="D3" s="822">
        <f>0+2</f>
        <v>2</v>
      </c>
      <c r="E3" s="823"/>
      <c r="F3" s="13"/>
      <c r="G3" s="13"/>
      <c r="H3" s="13"/>
      <c r="I3" s="13"/>
      <c r="J3" s="13"/>
      <c r="K3" s="13"/>
    </row>
    <row r="4" spans="1:14" ht="14.15" customHeight="1" x14ac:dyDescent="0.2">
      <c r="A4" s="184">
        <v>2</v>
      </c>
      <c r="B4" s="822">
        <v>169</v>
      </c>
      <c r="C4" s="823"/>
      <c r="D4" s="822">
        <v>2</v>
      </c>
      <c r="E4" s="823"/>
      <c r="F4" s="197"/>
      <c r="G4" s="16"/>
      <c r="K4" s="2"/>
    </row>
    <row r="5" spans="1:14" ht="14.15" customHeight="1" x14ac:dyDescent="0.2">
      <c r="A5" s="184">
        <v>3</v>
      </c>
      <c r="B5" s="822">
        <v>168</v>
      </c>
      <c r="C5" s="823"/>
      <c r="D5" s="822">
        <v>2</v>
      </c>
      <c r="E5" s="823"/>
      <c r="F5" s="197"/>
      <c r="G5" s="16"/>
      <c r="K5" s="2"/>
    </row>
    <row r="6" spans="1:14" ht="14.15" customHeight="1" x14ac:dyDescent="0.2">
      <c r="A6" s="184">
        <v>4</v>
      </c>
      <c r="B6" s="822">
        <v>167</v>
      </c>
      <c r="C6" s="823"/>
      <c r="D6" s="822">
        <v>2</v>
      </c>
      <c r="E6" s="823"/>
      <c r="F6" s="197"/>
      <c r="G6" s="16"/>
      <c r="K6" s="2"/>
    </row>
    <row r="7" spans="1:14" ht="14.15" customHeight="1" x14ac:dyDescent="0.2">
      <c r="A7" s="189">
        <v>5</v>
      </c>
      <c r="B7" s="822">
        <v>167</v>
      </c>
      <c r="C7" s="912"/>
      <c r="D7" s="822">
        <v>2</v>
      </c>
      <c r="E7" s="912"/>
      <c r="F7" s="197"/>
      <c r="G7" s="16"/>
      <c r="K7" s="2"/>
    </row>
    <row r="8" spans="1:14" ht="13" customHeight="1" x14ac:dyDescent="0.2">
      <c r="A8" s="1" t="s">
        <v>554</v>
      </c>
      <c r="D8" s="1" t="s">
        <v>4236</v>
      </c>
    </row>
    <row r="9" spans="1:14" ht="18" customHeight="1" x14ac:dyDescent="0.2"/>
    <row r="10" spans="1:14" ht="14.15" customHeight="1" x14ac:dyDescent="0.2">
      <c r="A10" s="6" t="s">
        <v>987</v>
      </c>
      <c r="B10" s="4"/>
      <c r="C10" s="4"/>
      <c r="D10" s="4"/>
      <c r="E10" s="4"/>
      <c r="F10" s="4"/>
      <c r="G10" s="4"/>
      <c r="H10" s="4"/>
      <c r="I10" s="4"/>
      <c r="J10" s="4"/>
      <c r="K10" s="4"/>
      <c r="L10" s="4"/>
      <c r="M10" s="4"/>
      <c r="N10" s="4"/>
    </row>
    <row r="11" spans="1:14" ht="12" customHeight="1" x14ac:dyDescent="0.2">
      <c r="A11" s="704" t="s">
        <v>555</v>
      </c>
      <c r="B11" s="626" t="s">
        <v>1663</v>
      </c>
      <c r="C11" s="673"/>
      <c r="D11" s="673"/>
      <c r="E11" s="673"/>
      <c r="F11" s="673"/>
      <c r="G11" s="673"/>
      <c r="H11" s="673"/>
      <c r="I11" s="673"/>
      <c r="J11" s="673"/>
      <c r="K11" s="673"/>
      <c r="L11" s="627"/>
    </row>
    <row r="12" spans="1:14" ht="12" customHeight="1" x14ac:dyDescent="0.2">
      <c r="A12" s="705"/>
      <c r="B12" s="626" t="s">
        <v>556</v>
      </c>
      <c r="C12" s="627"/>
      <c r="D12" s="626" t="s">
        <v>1664</v>
      </c>
      <c r="E12" s="673"/>
      <c r="F12" s="673"/>
      <c r="G12" s="673"/>
      <c r="H12" s="673"/>
      <c r="I12" s="673"/>
      <c r="J12" s="673"/>
      <c r="K12" s="702" t="s">
        <v>1665</v>
      </c>
      <c r="L12" s="703"/>
    </row>
    <row r="13" spans="1:14" ht="36" customHeight="1" x14ac:dyDescent="0.2">
      <c r="A13" s="706"/>
      <c r="B13" s="194" t="s">
        <v>1666</v>
      </c>
      <c r="C13" s="194" t="s">
        <v>1667</v>
      </c>
      <c r="D13" s="194" t="s">
        <v>1668</v>
      </c>
      <c r="E13" s="194" t="s">
        <v>557</v>
      </c>
      <c r="F13" s="194" t="s">
        <v>2238</v>
      </c>
      <c r="G13" s="194" t="s">
        <v>2967</v>
      </c>
      <c r="H13" s="194" t="s">
        <v>2708</v>
      </c>
      <c r="I13" s="194" t="s">
        <v>2709</v>
      </c>
      <c r="J13" s="194" t="s">
        <v>2239</v>
      </c>
      <c r="K13" s="194" t="s">
        <v>1048</v>
      </c>
      <c r="L13" s="194" t="s">
        <v>4787</v>
      </c>
    </row>
    <row r="14" spans="1:14" ht="14.15" customHeight="1" x14ac:dyDescent="0.2">
      <c r="A14" s="184">
        <v>26</v>
      </c>
      <c r="B14" s="200">
        <v>127</v>
      </c>
      <c r="C14" s="200">
        <v>1</v>
      </c>
      <c r="D14" s="200">
        <v>18</v>
      </c>
      <c r="E14" s="200">
        <v>2</v>
      </c>
      <c r="F14" s="200" t="s">
        <v>34</v>
      </c>
      <c r="G14" s="200">
        <v>3</v>
      </c>
      <c r="H14" s="200">
        <v>4</v>
      </c>
      <c r="I14" s="200">
        <v>1</v>
      </c>
      <c r="J14" s="200">
        <v>8</v>
      </c>
      <c r="K14" s="200">
        <v>7</v>
      </c>
      <c r="L14" s="200" t="s">
        <v>34</v>
      </c>
    </row>
    <row r="15" spans="1:14" ht="14.15" customHeight="1" x14ac:dyDescent="0.2">
      <c r="A15" s="184">
        <v>27</v>
      </c>
      <c r="B15" s="200">
        <v>128</v>
      </c>
      <c r="C15" s="200">
        <v>1</v>
      </c>
      <c r="D15" s="200">
        <v>18</v>
      </c>
      <c r="E15" s="200">
        <v>2</v>
      </c>
      <c r="F15" s="200" t="s">
        <v>34</v>
      </c>
      <c r="G15" s="200">
        <v>3</v>
      </c>
      <c r="H15" s="200">
        <v>4</v>
      </c>
      <c r="I15" s="200">
        <v>1</v>
      </c>
      <c r="J15" s="200">
        <v>8</v>
      </c>
      <c r="K15" s="200">
        <v>7</v>
      </c>
      <c r="L15" s="200" t="s">
        <v>34</v>
      </c>
    </row>
    <row r="16" spans="1:14" ht="14.15" customHeight="1" x14ac:dyDescent="0.2">
      <c r="A16" s="184">
        <v>28</v>
      </c>
      <c r="B16" s="200">
        <v>129</v>
      </c>
      <c r="C16" s="200">
        <v>1</v>
      </c>
      <c r="D16" s="200">
        <v>18</v>
      </c>
      <c r="E16" s="200">
        <v>2</v>
      </c>
      <c r="F16" s="200" t="s">
        <v>34</v>
      </c>
      <c r="G16" s="200">
        <v>3</v>
      </c>
      <c r="H16" s="200">
        <v>4</v>
      </c>
      <c r="I16" s="200">
        <v>1</v>
      </c>
      <c r="J16" s="200">
        <v>8</v>
      </c>
      <c r="K16" s="200">
        <v>7</v>
      </c>
      <c r="L16" s="200" t="s">
        <v>34</v>
      </c>
    </row>
    <row r="17" spans="1:14" ht="14.15" customHeight="1" x14ac:dyDescent="0.2">
      <c r="A17" s="184">
        <v>29</v>
      </c>
      <c r="B17" s="200">
        <v>129</v>
      </c>
      <c r="C17" s="200">
        <v>1</v>
      </c>
      <c r="D17" s="200">
        <v>18</v>
      </c>
      <c r="E17" s="200">
        <v>2</v>
      </c>
      <c r="F17" s="200" t="s">
        <v>1080</v>
      </c>
      <c r="G17" s="200">
        <v>3</v>
      </c>
      <c r="H17" s="200">
        <v>4</v>
      </c>
      <c r="I17" s="200">
        <v>1</v>
      </c>
      <c r="J17" s="200">
        <v>8</v>
      </c>
      <c r="K17" s="200">
        <v>7</v>
      </c>
      <c r="L17" s="200" t="s">
        <v>1080</v>
      </c>
    </row>
    <row r="18" spans="1:14" ht="14.15" customHeight="1" x14ac:dyDescent="0.2">
      <c r="A18" s="184">
        <v>30</v>
      </c>
      <c r="B18" s="200">
        <v>130</v>
      </c>
      <c r="C18" s="200">
        <v>1</v>
      </c>
      <c r="D18" s="200">
        <v>18</v>
      </c>
      <c r="E18" s="200">
        <v>2</v>
      </c>
      <c r="F18" s="200" t="s">
        <v>4005</v>
      </c>
      <c r="G18" s="200">
        <v>2</v>
      </c>
      <c r="H18" s="200">
        <v>5</v>
      </c>
      <c r="I18" s="200">
        <v>1</v>
      </c>
      <c r="J18" s="200">
        <v>8</v>
      </c>
      <c r="K18" s="200">
        <v>7</v>
      </c>
      <c r="L18" s="200" t="s">
        <v>4005</v>
      </c>
    </row>
    <row r="19" spans="1:14" ht="14.15" customHeight="1" x14ac:dyDescent="0.2">
      <c r="A19" s="184" t="s">
        <v>4006</v>
      </c>
      <c r="B19" s="200">
        <v>130</v>
      </c>
      <c r="C19" s="200">
        <v>1</v>
      </c>
      <c r="D19" s="200">
        <v>18</v>
      </c>
      <c r="E19" s="200">
        <v>2</v>
      </c>
      <c r="F19" s="200" t="s">
        <v>4005</v>
      </c>
      <c r="G19" s="200">
        <v>2</v>
      </c>
      <c r="H19" s="200">
        <v>5</v>
      </c>
      <c r="I19" s="200">
        <v>1</v>
      </c>
      <c r="J19" s="200">
        <v>8</v>
      </c>
      <c r="K19" s="200">
        <v>6</v>
      </c>
      <c r="L19" s="200" t="s">
        <v>4005</v>
      </c>
    </row>
    <row r="20" spans="1:14" ht="14.15" customHeight="1" x14ac:dyDescent="0.2">
      <c r="A20" s="184">
        <v>2</v>
      </c>
      <c r="B20" s="200">
        <v>130</v>
      </c>
      <c r="C20" s="200" t="s">
        <v>1080</v>
      </c>
      <c r="D20" s="200">
        <f>SUM(E20:J20)</f>
        <v>18</v>
      </c>
      <c r="E20" s="200">
        <v>2</v>
      </c>
      <c r="F20" s="200" t="s">
        <v>1080</v>
      </c>
      <c r="G20" s="200">
        <v>2</v>
      </c>
      <c r="H20" s="200">
        <v>5</v>
      </c>
      <c r="I20" s="200">
        <v>1</v>
      </c>
      <c r="J20" s="200">
        <v>8</v>
      </c>
      <c r="K20" s="200">
        <v>5</v>
      </c>
      <c r="L20" s="200" t="s">
        <v>1080</v>
      </c>
    </row>
    <row r="21" spans="1:14" ht="14.15" customHeight="1" x14ac:dyDescent="0.2">
      <c r="A21" s="184">
        <v>3</v>
      </c>
      <c r="B21" s="200">
        <v>131</v>
      </c>
      <c r="C21" s="200">
        <v>1</v>
      </c>
      <c r="D21" s="200">
        <v>18</v>
      </c>
      <c r="E21" s="200">
        <v>1</v>
      </c>
      <c r="F21" s="200" t="s">
        <v>1080</v>
      </c>
      <c r="G21" s="200">
        <v>2</v>
      </c>
      <c r="H21" s="200">
        <v>6</v>
      </c>
      <c r="I21" s="200">
        <v>1</v>
      </c>
      <c r="J21" s="200">
        <v>8</v>
      </c>
      <c r="K21" s="200">
        <v>5</v>
      </c>
      <c r="L21" s="200" t="s">
        <v>1080</v>
      </c>
    </row>
    <row r="22" spans="1:14" ht="14.15" customHeight="1" x14ac:dyDescent="0.2">
      <c r="A22" s="184">
        <v>4</v>
      </c>
      <c r="B22" s="200">
        <v>131</v>
      </c>
      <c r="C22" s="200">
        <v>1</v>
      </c>
      <c r="D22" s="200">
        <f>SUM(E22:J22)</f>
        <v>18</v>
      </c>
      <c r="E22" s="200">
        <v>1</v>
      </c>
      <c r="F22" s="200" t="s">
        <v>4370</v>
      </c>
      <c r="G22" s="200">
        <v>2</v>
      </c>
      <c r="H22" s="200">
        <v>6</v>
      </c>
      <c r="I22" s="200">
        <v>1</v>
      </c>
      <c r="J22" s="200">
        <v>8</v>
      </c>
      <c r="K22" s="200">
        <v>5</v>
      </c>
      <c r="L22" s="200" t="s">
        <v>4370</v>
      </c>
    </row>
    <row r="23" spans="1:14" ht="14.15" customHeight="1" x14ac:dyDescent="0.2">
      <c r="A23" s="184">
        <v>5</v>
      </c>
      <c r="B23" s="200">
        <v>132</v>
      </c>
      <c r="C23" s="200">
        <v>1</v>
      </c>
      <c r="D23" s="200">
        <v>18</v>
      </c>
      <c r="E23" s="200">
        <v>1</v>
      </c>
      <c r="F23" s="200" t="s">
        <v>1080</v>
      </c>
      <c r="G23" s="200">
        <v>1</v>
      </c>
      <c r="H23" s="200">
        <v>7</v>
      </c>
      <c r="I23" s="200">
        <v>1</v>
      </c>
      <c r="J23" s="200">
        <v>8</v>
      </c>
      <c r="K23" s="200">
        <v>6</v>
      </c>
      <c r="L23" s="200" t="s">
        <v>1080</v>
      </c>
    </row>
    <row r="24" spans="1:14" ht="13" customHeight="1" x14ac:dyDescent="0.2">
      <c r="A24" s="7" t="s">
        <v>4438</v>
      </c>
      <c r="B24" s="4"/>
      <c r="C24" s="4"/>
      <c r="D24" s="4"/>
      <c r="E24" s="4"/>
      <c r="F24" s="4"/>
      <c r="G24" s="4"/>
      <c r="H24" s="4"/>
      <c r="I24" s="4"/>
      <c r="J24" s="4"/>
      <c r="K24" s="4" t="s">
        <v>1343</v>
      </c>
      <c r="L24" s="4"/>
    </row>
    <row r="25" spans="1:14" ht="13" customHeight="1" x14ac:dyDescent="0.2">
      <c r="A25" s="4"/>
      <c r="B25" s="4"/>
      <c r="C25" s="4"/>
      <c r="D25" s="4"/>
      <c r="E25" s="4"/>
      <c r="F25" s="4"/>
      <c r="G25" s="4"/>
      <c r="H25" s="4"/>
      <c r="I25" s="4"/>
      <c r="J25" s="4"/>
      <c r="K25" s="4"/>
      <c r="L25" s="4"/>
    </row>
    <row r="26" spans="1:14" ht="12" customHeight="1" x14ac:dyDescent="0.2">
      <c r="A26" s="640" t="s">
        <v>555</v>
      </c>
      <c r="B26" s="640" t="s">
        <v>2240</v>
      </c>
      <c r="C26" s="640"/>
      <c r="D26" s="640"/>
      <c r="E26" s="640"/>
      <c r="F26" s="4"/>
      <c r="G26" s="4"/>
      <c r="H26" s="4"/>
      <c r="I26" s="4"/>
      <c r="J26" s="4"/>
      <c r="K26" s="4"/>
      <c r="L26" s="4"/>
      <c r="N26" s="4"/>
    </row>
    <row r="27" spans="1:14" ht="12" customHeight="1" x14ac:dyDescent="0.2">
      <c r="A27" s="640"/>
      <c r="B27" s="811" t="s">
        <v>2241</v>
      </c>
      <c r="C27" s="811" t="s">
        <v>988</v>
      </c>
      <c r="D27" s="811" t="s">
        <v>1187</v>
      </c>
      <c r="E27" s="915" t="s">
        <v>989</v>
      </c>
      <c r="F27" s="4"/>
      <c r="G27" s="4"/>
      <c r="H27" s="4"/>
      <c r="I27" s="4"/>
      <c r="J27" s="4"/>
      <c r="K27" s="4"/>
      <c r="L27" s="4"/>
      <c r="N27" s="4"/>
    </row>
    <row r="28" spans="1:14" ht="24" customHeight="1" x14ac:dyDescent="0.2">
      <c r="A28" s="640"/>
      <c r="B28" s="811"/>
      <c r="C28" s="811"/>
      <c r="D28" s="811"/>
      <c r="E28" s="915"/>
      <c r="F28" s="4"/>
      <c r="G28" s="4"/>
      <c r="H28" s="4"/>
      <c r="I28" s="4"/>
      <c r="J28" s="4"/>
      <c r="K28" s="4"/>
      <c r="L28" s="4"/>
      <c r="N28" s="4"/>
    </row>
    <row r="29" spans="1:14" ht="14.15" customHeight="1" x14ac:dyDescent="0.2">
      <c r="A29" s="184">
        <v>26</v>
      </c>
      <c r="B29" s="200">
        <v>61</v>
      </c>
      <c r="C29" s="135">
        <v>2094</v>
      </c>
      <c r="D29" s="200">
        <v>44</v>
      </c>
      <c r="E29" s="5">
        <v>22</v>
      </c>
      <c r="F29" s="4"/>
      <c r="G29" s="4"/>
      <c r="H29" s="4"/>
      <c r="I29" s="4"/>
      <c r="J29" s="4"/>
      <c r="K29" s="4"/>
      <c r="L29" s="4"/>
      <c r="N29" s="4"/>
    </row>
    <row r="30" spans="1:14" ht="14.15" customHeight="1" x14ac:dyDescent="0.2">
      <c r="A30" s="184">
        <v>27</v>
      </c>
      <c r="B30" s="200">
        <v>61</v>
      </c>
      <c r="C30" s="135">
        <v>2081</v>
      </c>
      <c r="D30" s="200">
        <v>44</v>
      </c>
      <c r="E30" s="5">
        <v>22</v>
      </c>
      <c r="F30" s="4"/>
      <c r="G30" s="4"/>
      <c r="H30" s="4"/>
      <c r="I30" s="4"/>
      <c r="J30" s="4"/>
      <c r="K30" s="4"/>
      <c r="L30" s="4"/>
      <c r="N30" s="4"/>
    </row>
    <row r="31" spans="1:14" ht="14.15" customHeight="1" x14ac:dyDescent="0.2">
      <c r="A31" s="184">
        <v>28</v>
      </c>
      <c r="B31" s="200">
        <v>61</v>
      </c>
      <c r="C31" s="135">
        <v>2042</v>
      </c>
      <c r="D31" s="200">
        <v>44</v>
      </c>
      <c r="E31" s="5">
        <v>22</v>
      </c>
      <c r="F31" s="4"/>
      <c r="G31" s="4"/>
      <c r="H31" s="4"/>
      <c r="I31" s="4"/>
      <c r="J31" s="4"/>
      <c r="K31" s="4"/>
      <c r="L31" s="4"/>
      <c r="N31" s="4"/>
    </row>
    <row r="32" spans="1:14" ht="14.15" customHeight="1" x14ac:dyDescent="0.2">
      <c r="A32" s="184">
        <v>29</v>
      </c>
      <c r="B32" s="200">
        <v>61</v>
      </c>
      <c r="C32" s="135">
        <v>2048</v>
      </c>
      <c r="D32" s="200">
        <v>44</v>
      </c>
      <c r="E32" s="5">
        <v>22</v>
      </c>
      <c r="F32" s="4"/>
      <c r="G32" s="4"/>
      <c r="H32" s="4"/>
      <c r="I32" s="4"/>
      <c r="J32" s="4"/>
      <c r="K32" s="4"/>
      <c r="L32" s="4"/>
      <c r="N32" s="4"/>
    </row>
    <row r="33" spans="1:14" ht="14.15" customHeight="1" x14ac:dyDescent="0.2">
      <c r="A33" s="184">
        <v>30</v>
      </c>
      <c r="B33" s="200">
        <v>61</v>
      </c>
      <c r="C33" s="135">
        <v>2018</v>
      </c>
      <c r="D33" s="200">
        <v>44</v>
      </c>
      <c r="E33" s="5">
        <v>22</v>
      </c>
      <c r="F33" s="4"/>
      <c r="G33" s="4"/>
      <c r="H33" s="4"/>
      <c r="I33" s="4"/>
      <c r="J33" s="4"/>
      <c r="K33" s="4"/>
      <c r="L33" s="4"/>
      <c r="N33" s="4"/>
    </row>
    <row r="34" spans="1:14" ht="14.15" customHeight="1" x14ac:dyDescent="0.2">
      <c r="A34" s="184" t="s">
        <v>4273</v>
      </c>
      <c r="B34" s="200">
        <v>61</v>
      </c>
      <c r="C34" s="135">
        <v>1993</v>
      </c>
      <c r="D34" s="200">
        <v>45</v>
      </c>
      <c r="E34" s="5">
        <v>21</v>
      </c>
      <c r="F34" s="4"/>
      <c r="G34" s="4"/>
      <c r="H34" s="4"/>
      <c r="I34" s="4"/>
      <c r="J34" s="4"/>
      <c r="K34" s="4"/>
      <c r="L34" s="4"/>
      <c r="N34" s="4"/>
    </row>
    <row r="35" spans="1:14" ht="14.15" customHeight="1" x14ac:dyDescent="0.2">
      <c r="A35" s="184">
        <v>2</v>
      </c>
      <c r="B35" s="200">
        <v>61</v>
      </c>
      <c r="C35" s="135">
        <v>1977</v>
      </c>
      <c r="D35" s="200">
        <v>46</v>
      </c>
      <c r="E35" s="5">
        <v>20</v>
      </c>
      <c r="F35" s="4"/>
      <c r="G35" s="4"/>
      <c r="H35" s="4"/>
      <c r="I35" s="4"/>
      <c r="J35" s="4"/>
      <c r="K35" s="4"/>
      <c r="L35" s="4"/>
      <c r="N35" s="4"/>
    </row>
    <row r="36" spans="1:14" ht="14.15" customHeight="1" x14ac:dyDescent="0.2">
      <c r="A36" s="184">
        <v>3</v>
      </c>
      <c r="B36" s="200">
        <v>61</v>
      </c>
      <c r="C36" s="135">
        <v>1976</v>
      </c>
      <c r="D36" s="200">
        <v>47</v>
      </c>
      <c r="E36" s="5">
        <v>19</v>
      </c>
      <c r="F36" s="4"/>
      <c r="G36" s="4"/>
      <c r="H36" s="4"/>
      <c r="I36" s="4"/>
      <c r="J36" s="4"/>
      <c r="K36" s="4"/>
      <c r="L36" s="4"/>
      <c r="N36" s="4"/>
    </row>
    <row r="37" spans="1:14" ht="14.15" customHeight="1" x14ac:dyDescent="0.2">
      <c r="A37" s="184">
        <v>4</v>
      </c>
      <c r="B37" s="200">
        <v>60</v>
      </c>
      <c r="C37" s="135">
        <v>1860</v>
      </c>
      <c r="D37" s="200">
        <v>48</v>
      </c>
      <c r="E37" s="5">
        <v>17</v>
      </c>
      <c r="F37" s="4"/>
      <c r="G37" s="4"/>
      <c r="H37" s="4"/>
      <c r="I37" s="4"/>
      <c r="J37" s="4"/>
      <c r="K37" s="4"/>
      <c r="L37" s="4"/>
      <c r="N37" s="4"/>
    </row>
    <row r="38" spans="1:14" ht="14.15" customHeight="1" x14ac:dyDescent="0.2">
      <c r="A38" s="184">
        <v>5</v>
      </c>
      <c r="B38" s="200">
        <v>60</v>
      </c>
      <c r="C38" s="135">
        <v>1818</v>
      </c>
      <c r="D38" s="200">
        <v>48</v>
      </c>
      <c r="E38" s="5">
        <v>17</v>
      </c>
      <c r="F38" s="4"/>
      <c r="G38" s="4"/>
      <c r="H38" s="4"/>
      <c r="I38" s="4"/>
      <c r="J38" s="4"/>
      <c r="K38" s="4"/>
      <c r="L38" s="4"/>
      <c r="N38" s="4"/>
    </row>
    <row r="39" spans="1:14" ht="13" customHeight="1" x14ac:dyDescent="0.2">
      <c r="A39" s="440"/>
      <c r="B39" s="4"/>
      <c r="C39" s="4"/>
      <c r="D39" s="4"/>
      <c r="E39" s="2" t="s">
        <v>4432</v>
      </c>
      <c r="F39" s="4"/>
      <c r="G39" s="4"/>
      <c r="H39" s="4"/>
      <c r="I39" s="4"/>
      <c r="J39" s="4"/>
      <c r="K39" s="4"/>
      <c r="L39" s="4"/>
      <c r="N39" s="4"/>
    </row>
    <row r="40" spans="1:14" ht="18" customHeight="1" x14ac:dyDescent="0.2">
      <c r="A40" s="4"/>
      <c r="B40" s="4"/>
      <c r="C40" s="4"/>
      <c r="D40" s="4"/>
      <c r="E40" s="4"/>
      <c r="F40" s="4"/>
      <c r="G40" s="4"/>
      <c r="H40" s="4"/>
      <c r="I40" s="4"/>
      <c r="J40" s="4"/>
      <c r="K40" s="4"/>
      <c r="L40" s="4"/>
      <c r="M40" s="4"/>
      <c r="N40" s="4"/>
    </row>
    <row r="41" spans="1:14" ht="14.15" customHeight="1" x14ac:dyDescent="0.2">
      <c r="A41" s="6" t="s">
        <v>2242</v>
      </c>
      <c r="B41" s="4"/>
      <c r="C41" s="4"/>
      <c r="D41" s="4"/>
      <c r="E41" s="4"/>
      <c r="F41" s="4"/>
      <c r="G41" s="4"/>
      <c r="H41" s="4"/>
      <c r="I41" s="4"/>
      <c r="J41" s="4"/>
      <c r="K41" s="4"/>
      <c r="L41" s="4"/>
      <c r="M41" s="4"/>
      <c r="N41" s="4"/>
    </row>
    <row r="42" spans="1:14" ht="12" customHeight="1" x14ac:dyDescent="0.2">
      <c r="A42" s="640" t="s">
        <v>1311</v>
      </c>
      <c r="B42" s="626" t="s">
        <v>1188</v>
      </c>
      <c r="C42" s="673"/>
      <c r="D42" s="673"/>
      <c r="E42" s="673"/>
      <c r="F42" s="673"/>
      <c r="G42" s="673"/>
      <c r="H42" s="627"/>
      <c r="I42" s="640" t="s">
        <v>1189</v>
      </c>
      <c r="J42" s="640"/>
      <c r="K42" s="913" t="s">
        <v>1190</v>
      </c>
      <c r="L42" s="914"/>
      <c r="M42" s="704" t="s">
        <v>119</v>
      </c>
      <c r="N42" s="6"/>
    </row>
    <row r="43" spans="1:14" ht="12" customHeight="1" x14ac:dyDescent="0.2">
      <c r="A43" s="640"/>
      <c r="B43" s="640" t="s">
        <v>1191</v>
      </c>
      <c r="C43" s="640" t="s">
        <v>1192</v>
      </c>
      <c r="D43" s="640" t="s">
        <v>2966</v>
      </c>
      <c r="E43" s="640" t="s">
        <v>1193</v>
      </c>
      <c r="F43" s="811" t="s">
        <v>120</v>
      </c>
      <c r="G43" s="704" t="s">
        <v>1378</v>
      </c>
      <c r="H43" s="811" t="s">
        <v>1194</v>
      </c>
      <c r="I43" s="184" t="s">
        <v>1267</v>
      </c>
      <c r="J43" s="184" t="s">
        <v>1268</v>
      </c>
      <c r="K43" s="704" t="s">
        <v>1269</v>
      </c>
      <c r="L43" s="704" t="s">
        <v>1270</v>
      </c>
      <c r="M43" s="705"/>
      <c r="N43" s="6"/>
    </row>
    <row r="44" spans="1:14" ht="12" customHeight="1" x14ac:dyDescent="0.2">
      <c r="A44" s="640"/>
      <c r="B44" s="640"/>
      <c r="C44" s="640"/>
      <c r="D44" s="640"/>
      <c r="E44" s="640"/>
      <c r="F44" s="811"/>
      <c r="G44" s="706"/>
      <c r="H44" s="811"/>
      <c r="I44" s="184" t="s">
        <v>2243</v>
      </c>
      <c r="J44" s="184" t="s">
        <v>2244</v>
      </c>
      <c r="K44" s="706"/>
      <c r="L44" s="706"/>
      <c r="M44" s="706"/>
      <c r="N44" s="6"/>
    </row>
    <row r="45" spans="1:14" ht="14.15" customHeight="1" x14ac:dyDescent="0.2">
      <c r="A45" s="184">
        <v>26</v>
      </c>
      <c r="B45" s="96">
        <v>36</v>
      </c>
      <c r="C45" s="96">
        <v>17</v>
      </c>
      <c r="D45" s="96">
        <v>1</v>
      </c>
      <c r="E45" s="57" t="s">
        <v>34</v>
      </c>
      <c r="F45" s="57" t="s">
        <v>34</v>
      </c>
      <c r="G45" s="57" t="s">
        <v>34</v>
      </c>
      <c r="H45" s="96">
        <v>18</v>
      </c>
      <c r="I45" s="96">
        <v>1389</v>
      </c>
      <c r="J45" s="96">
        <v>6</v>
      </c>
      <c r="K45" s="96">
        <v>2</v>
      </c>
      <c r="L45" s="96">
        <v>3</v>
      </c>
      <c r="M45" s="96">
        <v>88049</v>
      </c>
      <c r="N45" s="4"/>
    </row>
    <row r="46" spans="1:14" ht="14.15" customHeight="1" x14ac:dyDescent="0.2">
      <c r="A46" s="184">
        <v>27</v>
      </c>
      <c r="B46" s="96">
        <v>32</v>
      </c>
      <c r="C46" s="96">
        <v>17</v>
      </c>
      <c r="D46" s="57" t="s">
        <v>34</v>
      </c>
      <c r="E46" s="57">
        <v>5</v>
      </c>
      <c r="F46" s="57" t="s">
        <v>34</v>
      </c>
      <c r="G46" s="57">
        <v>1</v>
      </c>
      <c r="H46" s="96">
        <v>9</v>
      </c>
      <c r="I46" s="96">
        <v>2743</v>
      </c>
      <c r="J46" s="96">
        <v>3</v>
      </c>
      <c r="K46" s="96">
        <v>3</v>
      </c>
      <c r="L46" s="96">
        <v>7</v>
      </c>
      <c r="M46" s="96">
        <v>188465</v>
      </c>
      <c r="N46" s="4"/>
    </row>
    <row r="47" spans="1:14" ht="14.15" customHeight="1" x14ac:dyDescent="0.2">
      <c r="A47" s="184">
        <v>28</v>
      </c>
      <c r="B47" s="96">
        <v>42</v>
      </c>
      <c r="C47" s="96">
        <v>27</v>
      </c>
      <c r="D47" s="96">
        <v>1</v>
      </c>
      <c r="E47" s="57">
        <v>4</v>
      </c>
      <c r="F47" s="57" t="s">
        <v>34</v>
      </c>
      <c r="G47" s="57" t="s">
        <v>34</v>
      </c>
      <c r="H47" s="96">
        <v>10</v>
      </c>
      <c r="I47" s="96">
        <v>2875</v>
      </c>
      <c r="J47" s="96">
        <v>7</v>
      </c>
      <c r="K47" s="96">
        <v>1</v>
      </c>
      <c r="L47" s="96">
        <v>12</v>
      </c>
      <c r="M47" s="96">
        <v>103692</v>
      </c>
      <c r="N47" s="4"/>
    </row>
    <row r="48" spans="1:14" ht="14.15" customHeight="1" x14ac:dyDescent="0.2">
      <c r="A48" s="184">
        <v>29</v>
      </c>
      <c r="B48" s="57">
        <v>35</v>
      </c>
      <c r="C48" s="57">
        <v>19</v>
      </c>
      <c r="D48" s="57">
        <v>1</v>
      </c>
      <c r="E48" s="57">
        <v>5</v>
      </c>
      <c r="F48" s="57" t="s">
        <v>1080</v>
      </c>
      <c r="G48" s="57" t="s">
        <v>1080</v>
      </c>
      <c r="H48" s="57">
        <v>10</v>
      </c>
      <c r="I48" s="57">
        <v>2153</v>
      </c>
      <c r="J48" s="57">
        <v>2</v>
      </c>
      <c r="K48" s="57">
        <v>1</v>
      </c>
      <c r="L48" s="57">
        <v>4</v>
      </c>
      <c r="M48" s="57">
        <v>96826</v>
      </c>
      <c r="N48" s="4"/>
    </row>
    <row r="49" spans="1:14" ht="14.15" customHeight="1" x14ac:dyDescent="0.2">
      <c r="A49" s="184">
        <v>30</v>
      </c>
      <c r="B49" s="57">
        <v>43</v>
      </c>
      <c r="C49" s="57">
        <v>18</v>
      </c>
      <c r="D49" s="57">
        <v>3</v>
      </c>
      <c r="E49" s="57">
        <v>6</v>
      </c>
      <c r="F49" s="57" t="s">
        <v>4016</v>
      </c>
      <c r="G49" s="57" t="s">
        <v>4016</v>
      </c>
      <c r="H49" s="57">
        <v>16</v>
      </c>
      <c r="I49" s="57">
        <v>1246</v>
      </c>
      <c r="J49" s="57">
        <v>24</v>
      </c>
      <c r="K49" s="57">
        <v>4</v>
      </c>
      <c r="L49" s="57">
        <v>7</v>
      </c>
      <c r="M49" s="57">
        <v>64268</v>
      </c>
      <c r="N49" s="4"/>
    </row>
    <row r="50" spans="1:14" ht="14.15" customHeight="1" x14ac:dyDescent="0.2">
      <c r="A50" s="184" t="s">
        <v>4006</v>
      </c>
      <c r="B50" s="57">
        <f>SUM(C50:H50)</f>
        <v>22</v>
      </c>
      <c r="C50" s="57">
        <v>11</v>
      </c>
      <c r="D50" s="57">
        <v>2</v>
      </c>
      <c r="E50" s="57">
        <v>1</v>
      </c>
      <c r="F50" s="57" t="s">
        <v>4005</v>
      </c>
      <c r="G50" s="57" t="s">
        <v>4005</v>
      </c>
      <c r="H50" s="57">
        <v>8</v>
      </c>
      <c r="I50" s="57">
        <v>296</v>
      </c>
      <c r="J50" s="57">
        <v>147</v>
      </c>
      <c r="K50" s="57">
        <v>3</v>
      </c>
      <c r="L50" s="57">
        <v>3</v>
      </c>
      <c r="M50" s="57">
        <v>7005</v>
      </c>
      <c r="N50" s="4"/>
    </row>
    <row r="51" spans="1:14" ht="14.15" customHeight="1" x14ac:dyDescent="0.2">
      <c r="A51" s="184">
        <v>2</v>
      </c>
      <c r="B51" s="57">
        <v>21</v>
      </c>
      <c r="C51" s="57">
        <v>13</v>
      </c>
      <c r="D51" s="57" t="s">
        <v>1080</v>
      </c>
      <c r="E51" s="57">
        <v>2</v>
      </c>
      <c r="F51" s="57" t="s">
        <v>1080</v>
      </c>
      <c r="G51" s="57" t="s">
        <v>1080</v>
      </c>
      <c r="H51" s="57">
        <v>6</v>
      </c>
      <c r="I51" s="57">
        <v>1329</v>
      </c>
      <c r="J51" s="57" t="s">
        <v>1080</v>
      </c>
      <c r="K51" s="57" t="s">
        <v>1080</v>
      </c>
      <c r="L51" s="57">
        <v>2</v>
      </c>
      <c r="M51" s="57">
        <v>97820</v>
      </c>
      <c r="N51" s="4"/>
    </row>
    <row r="52" spans="1:14" ht="14.15" customHeight="1" x14ac:dyDescent="0.2">
      <c r="A52" s="184">
        <v>3</v>
      </c>
      <c r="B52" s="57">
        <v>30</v>
      </c>
      <c r="C52" s="57">
        <v>18</v>
      </c>
      <c r="D52" s="200" t="s">
        <v>4005</v>
      </c>
      <c r="E52" s="200" t="s">
        <v>4005</v>
      </c>
      <c r="F52" s="200" t="s">
        <v>4005</v>
      </c>
      <c r="G52" s="200" t="s">
        <v>4005</v>
      </c>
      <c r="H52" s="200">
        <v>12</v>
      </c>
      <c r="I52" s="150">
        <v>2340</v>
      </c>
      <c r="J52" s="200" t="s">
        <v>4005</v>
      </c>
      <c r="K52" s="200">
        <v>2</v>
      </c>
      <c r="L52" s="200">
        <v>5</v>
      </c>
      <c r="M52" s="135">
        <v>120324</v>
      </c>
      <c r="N52" s="4"/>
    </row>
    <row r="53" spans="1:14" ht="14.15" customHeight="1" x14ac:dyDescent="0.2">
      <c r="A53" s="190">
        <v>4</v>
      </c>
      <c r="B53" s="484">
        <f>SUM(C53:H53)</f>
        <v>31</v>
      </c>
      <c r="C53" s="484">
        <v>14</v>
      </c>
      <c r="D53" s="484">
        <v>2</v>
      </c>
      <c r="E53" s="484">
        <v>4</v>
      </c>
      <c r="F53" s="484" t="s">
        <v>4005</v>
      </c>
      <c r="G53" s="484" t="s">
        <v>4005</v>
      </c>
      <c r="H53" s="484">
        <v>11</v>
      </c>
      <c r="I53" s="484">
        <v>1543</v>
      </c>
      <c r="J53" s="484">
        <v>89</v>
      </c>
      <c r="K53" s="484">
        <v>3</v>
      </c>
      <c r="L53" s="484">
        <v>6</v>
      </c>
      <c r="M53" s="484">
        <v>157871</v>
      </c>
      <c r="N53" s="4"/>
    </row>
    <row r="54" spans="1:14" ht="14.15" customHeight="1" x14ac:dyDescent="0.2">
      <c r="A54" s="184">
        <v>5</v>
      </c>
      <c r="B54" s="57">
        <v>30</v>
      </c>
      <c r="C54" s="57">
        <v>11</v>
      </c>
      <c r="D54" s="57">
        <v>1</v>
      </c>
      <c r="E54" s="57">
        <v>4</v>
      </c>
      <c r="F54" s="57" t="s">
        <v>1080</v>
      </c>
      <c r="G54" s="57" t="s">
        <v>1080</v>
      </c>
      <c r="H54" s="57">
        <v>14</v>
      </c>
      <c r="I54" s="57">
        <v>425</v>
      </c>
      <c r="J54" s="57">
        <v>1</v>
      </c>
      <c r="K54" s="57">
        <v>1</v>
      </c>
      <c r="L54" s="57">
        <v>4</v>
      </c>
      <c r="M54" s="57">
        <v>14966</v>
      </c>
      <c r="N54" s="4"/>
    </row>
    <row r="55" spans="1:14" ht="13" customHeight="1" x14ac:dyDescent="0.2">
      <c r="A55" s="436" t="s">
        <v>2245</v>
      </c>
      <c r="B55" s="436"/>
      <c r="C55" s="436"/>
      <c r="D55" s="436"/>
      <c r="E55" s="436"/>
      <c r="F55" s="436"/>
      <c r="G55" s="436"/>
      <c r="H55" s="436"/>
      <c r="I55" s="436"/>
      <c r="J55" s="4"/>
      <c r="K55" s="436"/>
      <c r="L55" s="4" t="s">
        <v>1343</v>
      </c>
      <c r="N55" s="4"/>
    </row>
    <row r="56" spans="1:14" ht="12" customHeight="1" x14ac:dyDescent="0.2">
      <c r="A56" s="436"/>
      <c r="B56" s="436"/>
      <c r="C56" s="436"/>
      <c r="D56" s="436"/>
      <c r="E56" s="436"/>
      <c r="F56" s="436"/>
      <c r="G56" s="436"/>
      <c r="H56" s="436"/>
      <c r="I56" s="436"/>
      <c r="J56" s="436"/>
      <c r="K56" s="436"/>
      <c r="L56" s="4"/>
      <c r="M56" s="4"/>
      <c r="N56" s="4"/>
    </row>
  </sheetData>
  <mergeCells count="37">
    <mergeCell ref="B2:C2"/>
    <mergeCell ref="D2:E2"/>
    <mergeCell ref="B4:C4"/>
    <mergeCell ref="D4:E4"/>
    <mergeCell ref="D3:E3"/>
    <mergeCell ref="B3:C3"/>
    <mergeCell ref="B5:C5"/>
    <mergeCell ref="D27:D28"/>
    <mergeCell ref="C27:C28"/>
    <mergeCell ref="B26:E26"/>
    <mergeCell ref="E27:E28"/>
    <mergeCell ref="B27:B28"/>
    <mergeCell ref="D5:E5"/>
    <mergeCell ref="B6:C6"/>
    <mergeCell ref="D6:E6"/>
    <mergeCell ref="B7:C7"/>
    <mergeCell ref="D7:E7"/>
    <mergeCell ref="A11:A13"/>
    <mergeCell ref="D43:D44"/>
    <mergeCell ref="A42:A44"/>
    <mergeCell ref="A26:A28"/>
    <mergeCell ref="B43:B44"/>
    <mergeCell ref="D12:J12"/>
    <mergeCell ref="B11:L11"/>
    <mergeCell ref="K12:L12"/>
    <mergeCell ref="F43:F44"/>
    <mergeCell ref="B42:H42"/>
    <mergeCell ref="C43:C44"/>
    <mergeCell ref="L43:L44"/>
    <mergeCell ref="E43:E44"/>
    <mergeCell ref="G43:G44"/>
    <mergeCell ref="B12:C12"/>
    <mergeCell ref="M42:M44"/>
    <mergeCell ref="H43:H44"/>
    <mergeCell ref="K43:K44"/>
    <mergeCell ref="K42:L42"/>
    <mergeCell ref="I42:J42"/>
  </mergeCells>
  <phoneticPr fontId="2"/>
  <pageMargins left="0.78740157480314965" right="0.78740157480314965" top="0.98425196850393704" bottom="0.78740157480314965"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5" tint="0.39997558519241921"/>
    <pageSetUpPr fitToPage="1"/>
  </sheetPr>
  <dimension ref="A1:O61"/>
  <sheetViews>
    <sheetView view="pageBreakPreview" topLeftCell="A22" zoomScaleNormal="100" zoomScaleSheetLayoutView="100" workbookViewId="0">
      <selection activeCell="O57" sqref="O57"/>
    </sheetView>
  </sheetViews>
  <sheetFormatPr defaultColWidth="9" defaultRowHeight="12" x14ac:dyDescent="0.2"/>
  <cols>
    <col min="1" max="7" width="6.6328125" style="1" customWidth="1"/>
    <col min="8" max="8" width="8.90625" style="1" customWidth="1"/>
    <col min="9" max="13" width="6.6328125" style="1" customWidth="1"/>
    <col min="14" max="16384" width="9" style="1"/>
  </cols>
  <sheetData>
    <row r="1" spans="1:13" ht="14.15" customHeight="1" x14ac:dyDescent="0.2">
      <c r="A1" s="6" t="s">
        <v>1044</v>
      </c>
      <c r="B1" s="4"/>
      <c r="C1" s="4"/>
      <c r="D1" s="4"/>
      <c r="E1" s="4"/>
      <c r="F1" s="4"/>
      <c r="G1" s="4"/>
      <c r="H1" s="4"/>
      <c r="I1" s="4"/>
      <c r="J1" s="4"/>
      <c r="K1" s="4"/>
      <c r="L1" s="4"/>
      <c r="M1" s="4"/>
    </row>
    <row r="2" spans="1:13" ht="14.15" customHeight="1" x14ac:dyDescent="0.2">
      <c r="A2" s="6" t="s">
        <v>5</v>
      </c>
      <c r="B2" s="4"/>
      <c r="C2" s="4"/>
      <c r="D2" s="4"/>
      <c r="E2" s="4"/>
      <c r="F2" s="4"/>
      <c r="G2" s="4"/>
      <c r="H2" s="4"/>
      <c r="I2" s="4"/>
      <c r="J2" s="4"/>
      <c r="K2" s="4"/>
      <c r="L2" s="4"/>
      <c r="M2" s="4"/>
    </row>
    <row r="3" spans="1:13" ht="13" customHeight="1" x14ac:dyDescent="0.2">
      <c r="A3" s="640" t="s">
        <v>1605</v>
      </c>
      <c r="B3" s="640" t="s">
        <v>2656</v>
      </c>
      <c r="C3" s="640" t="s">
        <v>817</v>
      </c>
      <c r="D3" s="640" t="s">
        <v>818</v>
      </c>
      <c r="E3" s="640"/>
      <c r="F3" s="640"/>
      <c r="G3" s="4"/>
      <c r="H3" s="4"/>
    </row>
    <row r="4" spans="1:13" ht="13" customHeight="1" x14ac:dyDescent="0.2">
      <c r="A4" s="640"/>
      <c r="B4" s="640"/>
      <c r="C4" s="640"/>
      <c r="D4" s="184" t="s">
        <v>819</v>
      </c>
      <c r="E4" s="184" t="s">
        <v>820</v>
      </c>
      <c r="F4" s="184" t="s">
        <v>821</v>
      </c>
      <c r="G4" s="4"/>
      <c r="H4" s="4"/>
    </row>
    <row r="5" spans="1:13" ht="13" customHeight="1" x14ac:dyDescent="0.2">
      <c r="A5" s="30" t="s">
        <v>3973</v>
      </c>
      <c r="B5" s="200">
        <v>697.66</v>
      </c>
      <c r="C5" s="149">
        <v>25465</v>
      </c>
      <c r="D5" s="149">
        <v>96448</v>
      </c>
      <c r="E5" s="149">
        <v>46300</v>
      </c>
      <c r="F5" s="149">
        <v>50148</v>
      </c>
      <c r="G5" s="15"/>
      <c r="H5" s="4"/>
    </row>
    <row r="6" spans="1:13" ht="13" customHeight="1" x14ac:dyDescent="0.2">
      <c r="A6" s="30" t="s">
        <v>3972</v>
      </c>
      <c r="B6" s="200">
        <v>697.66</v>
      </c>
      <c r="C6" s="150">
        <v>25877</v>
      </c>
      <c r="D6" s="150">
        <v>96086</v>
      </c>
      <c r="E6" s="150">
        <v>46083</v>
      </c>
      <c r="F6" s="150">
        <v>50003</v>
      </c>
      <c r="G6" s="4"/>
      <c r="H6" s="4"/>
    </row>
    <row r="7" spans="1:13" ht="13" customHeight="1" x14ac:dyDescent="0.2">
      <c r="A7" s="30" t="s">
        <v>4437</v>
      </c>
      <c r="B7" s="200">
        <v>697.66</v>
      </c>
      <c r="C7" s="150">
        <v>26441</v>
      </c>
      <c r="D7" s="150">
        <v>94163</v>
      </c>
      <c r="E7" s="150">
        <v>44960</v>
      </c>
      <c r="F7" s="150">
        <v>49203</v>
      </c>
      <c r="G7" s="4"/>
      <c r="H7" s="4"/>
    </row>
    <row r="8" spans="1:13" ht="13" customHeight="1" x14ac:dyDescent="0.2">
      <c r="A8" s="30" t="s">
        <v>4798</v>
      </c>
      <c r="B8" s="200">
        <v>697.66</v>
      </c>
      <c r="C8" s="150">
        <v>28131</v>
      </c>
      <c r="D8" s="150">
        <v>93859</v>
      </c>
      <c r="E8" s="150">
        <v>44974</v>
      </c>
      <c r="F8" s="150">
        <v>48885</v>
      </c>
      <c r="G8" s="4"/>
      <c r="H8" s="4"/>
    </row>
    <row r="9" spans="1:13" ht="13" customHeight="1" x14ac:dyDescent="0.2">
      <c r="A9" s="30" t="s">
        <v>3974</v>
      </c>
      <c r="B9" s="200">
        <v>697.66</v>
      </c>
      <c r="C9" s="150">
        <v>29181</v>
      </c>
      <c r="D9" s="150">
        <v>92752</v>
      </c>
      <c r="E9" s="150">
        <v>44637</v>
      </c>
      <c r="F9" s="150">
        <v>48115</v>
      </c>
      <c r="G9" s="4"/>
      <c r="H9" s="4"/>
    </row>
    <row r="10" spans="1:13" ht="13" customHeight="1" x14ac:dyDescent="0.2">
      <c r="A10" s="30" t="s">
        <v>3975</v>
      </c>
      <c r="B10" s="200">
        <v>697.66</v>
      </c>
      <c r="C10" s="150">
        <v>29617</v>
      </c>
      <c r="D10" s="150">
        <v>89208</v>
      </c>
      <c r="E10" s="150">
        <v>42695</v>
      </c>
      <c r="F10" s="150">
        <v>46513</v>
      </c>
      <c r="G10" s="4"/>
      <c r="H10" s="4"/>
    </row>
    <row r="11" spans="1:13" ht="13" customHeight="1" x14ac:dyDescent="0.2">
      <c r="A11" s="30">
        <v>18</v>
      </c>
      <c r="B11" s="258">
        <v>697.66</v>
      </c>
      <c r="C11" s="175">
        <v>29841</v>
      </c>
      <c r="D11" s="175">
        <v>88586</v>
      </c>
      <c r="E11" s="175">
        <v>42405</v>
      </c>
      <c r="F11" s="175">
        <v>46181</v>
      </c>
      <c r="G11" s="4"/>
      <c r="H11" s="4"/>
    </row>
    <row r="12" spans="1:13" ht="13" customHeight="1" x14ac:dyDescent="0.2">
      <c r="A12" s="30">
        <v>19</v>
      </c>
      <c r="B12" s="258">
        <v>697.66</v>
      </c>
      <c r="C12" s="175">
        <v>30019</v>
      </c>
      <c r="D12" s="175">
        <v>87765</v>
      </c>
      <c r="E12" s="175">
        <v>41961</v>
      </c>
      <c r="F12" s="175">
        <v>45804</v>
      </c>
      <c r="G12" s="4"/>
      <c r="H12" s="4"/>
    </row>
    <row r="13" spans="1:13" ht="13" customHeight="1" x14ac:dyDescent="0.2">
      <c r="A13" s="30">
        <v>20</v>
      </c>
      <c r="B13" s="258">
        <v>697.66</v>
      </c>
      <c r="C13" s="175">
        <v>30095</v>
      </c>
      <c r="D13" s="175">
        <v>86830</v>
      </c>
      <c r="E13" s="175">
        <v>41429</v>
      </c>
      <c r="F13" s="175">
        <v>45401</v>
      </c>
      <c r="G13" s="4"/>
      <c r="H13" s="4"/>
    </row>
    <row r="14" spans="1:13" ht="13" customHeight="1" x14ac:dyDescent="0.2">
      <c r="A14" s="30">
        <v>21</v>
      </c>
      <c r="B14" s="258">
        <v>697.66</v>
      </c>
      <c r="C14" s="175">
        <v>30360</v>
      </c>
      <c r="D14" s="175">
        <v>86285</v>
      </c>
      <c r="E14" s="175">
        <v>41131</v>
      </c>
      <c r="F14" s="175">
        <v>45154</v>
      </c>
      <c r="G14" s="4"/>
      <c r="H14" s="4"/>
    </row>
    <row r="15" spans="1:13" ht="13" customHeight="1" x14ac:dyDescent="0.2">
      <c r="A15" s="30" t="s">
        <v>2835</v>
      </c>
      <c r="B15" s="200">
        <v>697.66</v>
      </c>
      <c r="C15" s="175">
        <v>29741</v>
      </c>
      <c r="D15" s="175">
        <v>85592</v>
      </c>
      <c r="E15" s="175">
        <v>40791</v>
      </c>
      <c r="F15" s="175">
        <v>44801</v>
      </c>
      <c r="G15" s="4"/>
      <c r="H15" s="4"/>
    </row>
    <row r="16" spans="1:13" ht="13" customHeight="1" x14ac:dyDescent="0.2">
      <c r="A16" s="30">
        <v>23</v>
      </c>
      <c r="B16" s="258">
        <v>697.66</v>
      </c>
      <c r="C16" s="175">
        <v>29874</v>
      </c>
      <c r="D16" s="175">
        <v>85012</v>
      </c>
      <c r="E16" s="175">
        <v>40571</v>
      </c>
      <c r="F16" s="175">
        <v>44441</v>
      </c>
      <c r="G16" s="4"/>
      <c r="H16" s="4"/>
    </row>
    <row r="17" spans="1:13" ht="13" customHeight="1" x14ac:dyDescent="0.2">
      <c r="A17" s="30">
        <v>24</v>
      </c>
      <c r="B17" s="258">
        <v>697.66</v>
      </c>
      <c r="C17" s="175">
        <v>29818</v>
      </c>
      <c r="D17" s="175">
        <v>84389</v>
      </c>
      <c r="E17" s="175">
        <v>40353</v>
      </c>
      <c r="F17" s="175">
        <v>44036</v>
      </c>
      <c r="G17" s="4"/>
      <c r="H17" s="4"/>
    </row>
    <row r="18" spans="1:13" ht="13" customHeight="1" x14ac:dyDescent="0.2">
      <c r="A18" s="30">
        <v>25</v>
      </c>
      <c r="B18" s="258">
        <v>697.66</v>
      </c>
      <c r="C18" s="175">
        <v>29882</v>
      </c>
      <c r="D18" s="175">
        <v>83749</v>
      </c>
      <c r="E18" s="175">
        <v>40088</v>
      </c>
      <c r="F18" s="175">
        <v>43661</v>
      </c>
      <c r="G18" s="4"/>
      <c r="H18" s="4"/>
      <c r="I18" s="4"/>
    </row>
    <row r="19" spans="1:13" ht="13" customHeight="1" x14ac:dyDescent="0.2">
      <c r="A19" s="30">
        <v>26</v>
      </c>
      <c r="B19" s="258">
        <v>697.66</v>
      </c>
      <c r="C19" s="175">
        <v>30017</v>
      </c>
      <c r="D19" s="175">
        <v>83011</v>
      </c>
      <c r="E19" s="175">
        <v>39779</v>
      </c>
      <c r="F19" s="332">
        <v>43232</v>
      </c>
      <c r="G19" s="31"/>
      <c r="H19" s="32"/>
      <c r="I19" s="33"/>
      <c r="J19" s="34"/>
      <c r="K19" s="35"/>
      <c r="L19" s="4"/>
      <c r="M19" s="4"/>
    </row>
    <row r="20" spans="1:13" ht="13" customHeight="1" x14ac:dyDescent="0.2">
      <c r="A20" s="30" t="s">
        <v>2836</v>
      </c>
      <c r="B20" s="200">
        <v>697.55</v>
      </c>
      <c r="C20" s="175">
        <v>30189</v>
      </c>
      <c r="D20" s="175">
        <v>82250</v>
      </c>
      <c r="E20" s="175">
        <v>39494</v>
      </c>
      <c r="F20" s="175">
        <v>42756</v>
      </c>
      <c r="G20" s="94"/>
      <c r="H20" s="32"/>
      <c r="I20" s="33"/>
      <c r="J20" s="34"/>
      <c r="K20" s="35"/>
      <c r="L20" s="4"/>
      <c r="M20" s="4"/>
    </row>
    <row r="21" spans="1:13" ht="13" customHeight="1" x14ac:dyDescent="0.2">
      <c r="A21" s="30">
        <v>28</v>
      </c>
      <c r="B21" s="200">
        <v>697.55</v>
      </c>
      <c r="C21" s="175">
        <v>30278</v>
      </c>
      <c r="D21" s="175">
        <v>81391</v>
      </c>
      <c r="E21" s="175">
        <v>39071</v>
      </c>
      <c r="F21" s="175">
        <v>42320</v>
      </c>
      <c r="G21" s="94"/>
      <c r="H21" s="32"/>
      <c r="I21" s="33"/>
      <c r="J21" s="34"/>
      <c r="K21" s="35"/>
      <c r="L21" s="4"/>
      <c r="M21" s="4"/>
    </row>
    <row r="22" spans="1:13" ht="13" customHeight="1" x14ac:dyDescent="0.2">
      <c r="A22" s="30">
        <v>29</v>
      </c>
      <c r="B22" s="200">
        <v>697.55</v>
      </c>
      <c r="C22" s="175">
        <v>30456</v>
      </c>
      <c r="D22" s="175">
        <v>80595</v>
      </c>
      <c r="E22" s="175">
        <v>38682</v>
      </c>
      <c r="F22" s="175">
        <v>41913</v>
      </c>
      <c r="G22" s="94"/>
      <c r="H22" s="32"/>
      <c r="I22" s="33"/>
      <c r="J22" s="34"/>
      <c r="K22" s="35"/>
      <c r="L22" s="4"/>
      <c r="M22" s="4"/>
    </row>
    <row r="23" spans="1:13" ht="13" customHeight="1" x14ac:dyDescent="0.2">
      <c r="A23" s="30">
        <v>30</v>
      </c>
      <c r="B23" s="200">
        <v>697.55</v>
      </c>
      <c r="C23" s="175">
        <v>30450</v>
      </c>
      <c r="D23" s="175">
        <v>79428</v>
      </c>
      <c r="E23" s="175">
        <v>38175</v>
      </c>
      <c r="F23" s="175">
        <v>41253</v>
      </c>
      <c r="G23" s="94"/>
      <c r="H23" s="32"/>
      <c r="I23" s="33"/>
      <c r="J23" s="34"/>
      <c r="K23" s="35"/>
      <c r="L23" s="4"/>
      <c r="M23" s="4"/>
    </row>
    <row r="24" spans="1:13" ht="13" customHeight="1" x14ac:dyDescent="0.2">
      <c r="A24" s="229" t="s">
        <v>4006</v>
      </c>
      <c r="B24" s="258">
        <v>697.55</v>
      </c>
      <c r="C24" s="175">
        <v>30586</v>
      </c>
      <c r="D24" s="175">
        <v>78299</v>
      </c>
      <c r="E24" s="175">
        <v>37726</v>
      </c>
      <c r="F24" s="175">
        <v>40573</v>
      </c>
      <c r="G24" s="94"/>
      <c r="H24" s="32"/>
      <c r="I24" s="33"/>
      <c r="J24" s="34"/>
      <c r="K24" s="35"/>
      <c r="L24" s="4"/>
      <c r="M24" s="4"/>
    </row>
    <row r="25" spans="1:13" ht="13" customHeight="1" x14ac:dyDescent="0.2">
      <c r="A25" s="30" t="s">
        <v>4437</v>
      </c>
      <c r="B25" s="258">
        <v>697.55</v>
      </c>
      <c r="C25" s="175">
        <v>30180</v>
      </c>
      <c r="D25" s="175">
        <v>77489</v>
      </c>
      <c r="E25" s="175">
        <v>37303</v>
      </c>
      <c r="F25" s="175">
        <v>40186</v>
      </c>
      <c r="G25" s="94"/>
      <c r="H25" s="32"/>
      <c r="I25" s="33"/>
      <c r="J25" s="34"/>
      <c r="K25" s="35"/>
      <c r="L25" s="4"/>
      <c r="M25" s="4"/>
    </row>
    <row r="26" spans="1:13" ht="13" customHeight="1" x14ac:dyDescent="0.2">
      <c r="A26" s="99">
        <v>3</v>
      </c>
      <c r="B26" s="258">
        <v>697.55</v>
      </c>
      <c r="C26" s="175">
        <v>30416</v>
      </c>
      <c r="D26" s="175">
        <v>76605</v>
      </c>
      <c r="E26" s="175">
        <v>36840</v>
      </c>
      <c r="F26" s="175">
        <v>39765</v>
      </c>
      <c r="G26" s="94"/>
      <c r="H26" s="32"/>
      <c r="I26" s="33"/>
      <c r="J26" s="34"/>
      <c r="K26" s="35"/>
      <c r="L26" s="4"/>
      <c r="M26" s="4"/>
    </row>
    <row r="27" spans="1:13" ht="13" customHeight="1" x14ac:dyDescent="0.2">
      <c r="A27" s="99">
        <v>4</v>
      </c>
      <c r="B27" s="200">
        <v>697.55</v>
      </c>
      <c r="C27" s="150">
        <v>30556</v>
      </c>
      <c r="D27" s="150">
        <v>75500</v>
      </c>
      <c r="E27" s="150">
        <v>36254</v>
      </c>
      <c r="F27" s="150">
        <v>39246</v>
      </c>
      <c r="G27" s="94"/>
      <c r="H27" s="32"/>
      <c r="I27" s="33"/>
      <c r="J27" s="34"/>
      <c r="K27" s="35"/>
      <c r="L27" s="4"/>
      <c r="M27" s="4"/>
    </row>
    <row r="28" spans="1:13" ht="13" customHeight="1" x14ac:dyDescent="0.2">
      <c r="A28" s="99">
        <v>5</v>
      </c>
      <c r="B28" s="200">
        <v>697.55</v>
      </c>
      <c r="C28" s="150">
        <v>30591</v>
      </c>
      <c r="D28" s="150">
        <v>74268</v>
      </c>
      <c r="E28" s="150">
        <v>35656</v>
      </c>
      <c r="F28" s="150">
        <v>38612</v>
      </c>
      <c r="G28" s="94"/>
      <c r="H28" s="32"/>
      <c r="I28" s="33"/>
      <c r="J28" s="34"/>
      <c r="K28" s="35"/>
      <c r="L28" s="4"/>
      <c r="M28" s="4"/>
    </row>
    <row r="29" spans="1:13" ht="13" customHeight="1" x14ac:dyDescent="0.2">
      <c r="A29" s="99">
        <v>6</v>
      </c>
      <c r="B29" s="200">
        <v>697.55</v>
      </c>
      <c r="C29" s="150">
        <v>30675</v>
      </c>
      <c r="D29" s="150">
        <v>72931</v>
      </c>
      <c r="E29" s="150">
        <v>34994</v>
      </c>
      <c r="F29" s="150">
        <v>37937</v>
      </c>
      <c r="G29" s="94"/>
      <c r="H29" s="32"/>
      <c r="I29" s="33"/>
      <c r="J29" s="34"/>
      <c r="K29" s="35"/>
      <c r="L29" s="4"/>
      <c r="M29" s="4"/>
    </row>
    <row r="30" spans="1:13" ht="12" customHeight="1" x14ac:dyDescent="0.2">
      <c r="A30" s="7" t="s">
        <v>4252</v>
      </c>
      <c r="B30" s="4"/>
      <c r="C30" s="4"/>
      <c r="D30" s="4"/>
      <c r="E30" s="4"/>
      <c r="F30" s="4"/>
      <c r="G30" s="4"/>
      <c r="H30" s="4"/>
      <c r="I30" s="4"/>
      <c r="J30" s="4"/>
      <c r="L30" s="4"/>
      <c r="M30" s="4"/>
    </row>
    <row r="31" spans="1:13" ht="12" customHeight="1" x14ac:dyDescent="0.2">
      <c r="A31" s="7" t="s">
        <v>4253</v>
      </c>
      <c r="B31" s="4"/>
      <c r="C31" s="4"/>
      <c r="D31" s="4"/>
      <c r="E31" s="4"/>
      <c r="F31" s="4"/>
      <c r="G31" s="4"/>
      <c r="H31" s="4"/>
      <c r="I31" s="4"/>
      <c r="J31" s="4"/>
      <c r="K31" s="2"/>
      <c r="L31" s="4"/>
      <c r="M31" s="4"/>
    </row>
    <row r="32" spans="1:13" ht="12" customHeight="1" x14ac:dyDescent="0.2">
      <c r="A32" s="7" t="s">
        <v>4254</v>
      </c>
      <c r="B32" s="4"/>
      <c r="C32" s="4"/>
      <c r="D32" s="4"/>
      <c r="E32" s="4"/>
      <c r="F32" s="4"/>
      <c r="G32" s="4"/>
      <c r="H32" s="4"/>
      <c r="I32" s="4"/>
      <c r="J32" s="4"/>
      <c r="L32" s="4"/>
      <c r="M32" s="4"/>
    </row>
    <row r="33" spans="1:13" ht="12" customHeight="1" x14ac:dyDescent="0.2">
      <c r="A33" s="7"/>
      <c r="B33" s="4"/>
      <c r="C33" s="4"/>
      <c r="D33" s="4"/>
      <c r="E33" s="4"/>
      <c r="F33" s="4"/>
      <c r="G33" s="4"/>
      <c r="H33" s="2" t="s">
        <v>1606</v>
      </c>
      <c r="I33" s="4"/>
      <c r="J33" s="4"/>
      <c r="L33" s="4"/>
      <c r="M33" s="4"/>
    </row>
    <row r="34" spans="1:13" ht="12" customHeight="1" x14ac:dyDescent="0.2">
      <c r="A34" s="7"/>
      <c r="B34" s="4"/>
      <c r="C34" s="4"/>
      <c r="D34" s="4"/>
      <c r="E34" s="4"/>
      <c r="F34" s="4"/>
      <c r="G34" s="4"/>
      <c r="H34" s="4"/>
      <c r="I34" s="4"/>
      <c r="J34" s="4"/>
      <c r="K34" s="4"/>
      <c r="L34" s="4"/>
      <c r="M34" s="4"/>
    </row>
    <row r="35" spans="1:13" ht="14.15" customHeight="1" x14ac:dyDescent="0.2">
      <c r="A35" s="6" t="s">
        <v>6</v>
      </c>
      <c r="B35" s="4"/>
      <c r="C35" s="4"/>
      <c r="D35" s="4"/>
      <c r="E35" s="4"/>
      <c r="F35" s="4"/>
      <c r="G35" s="4"/>
      <c r="H35" s="4"/>
      <c r="I35" s="4"/>
      <c r="J35" s="4"/>
      <c r="K35" s="4"/>
      <c r="L35" s="4"/>
      <c r="M35" s="2" t="s">
        <v>2994</v>
      </c>
    </row>
    <row r="36" spans="1:13" ht="13" customHeight="1" x14ac:dyDescent="0.2">
      <c r="A36" s="640" t="s">
        <v>1607</v>
      </c>
      <c r="B36" s="640" t="s">
        <v>822</v>
      </c>
      <c r="C36" s="640"/>
      <c r="D36" s="640"/>
      <c r="E36" s="626" t="s">
        <v>823</v>
      </c>
      <c r="F36" s="673"/>
      <c r="G36" s="627"/>
      <c r="H36" s="640" t="s">
        <v>824</v>
      </c>
      <c r="I36" s="640"/>
      <c r="J36" s="640"/>
      <c r="K36" s="640" t="s">
        <v>825</v>
      </c>
      <c r="L36" s="640" t="s">
        <v>826</v>
      </c>
      <c r="M36" s="640" t="s">
        <v>827</v>
      </c>
    </row>
    <row r="37" spans="1:13" ht="13" customHeight="1" x14ac:dyDescent="0.2">
      <c r="A37" s="640"/>
      <c r="B37" s="184" t="s">
        <v>819</v>
      </c>
      <c r="C37" s="184" t="s">
        <v>820</v>
      </c>
      <c r="D37" s="184" t="s">
        <v>821</v>
      </c>
      <c r="E37" s="184" t="s">
        <v>819</v>
      </c>
      <c r="F37" s="184" t="s">
        <v>820</v>
      </c>
      <c r="G37" s="184" t="s">
        <v>821</v>
      </c>
      <c r="H37" s="184" t="s">
        <v>819</v>
      </c>
      <c r="I37" s="184" t="s">
        <v>820</v>
      </c>
      <c r="J37" s="184" t="s">
        <v>821</v>
      </c>
      <c r="K37" s="640"/>
      <c r="L37" s="640"/>
      <c r="M37" s="640"/>
    </row>
    <row r="38" spans="1:13" ht="13" customHeight="1" x14ac:dyDescent="0.2">
      <c r="A38" s="36">
        <v>55</v>
      </c>
      <c r="B38" s="135">
        <v>1320</v>
      </c>
      <c r="C38" s="135">
        <v>678</v>
      </c>
      <c r="D38" s="135">
        <v>642</v>
      </c>
      <c r="E38" s="135">
        <v>837</v>
      </c>
      <c r="F38" s="135">
        <v>428</v>
      </c>
      <c r="G38" s="135">
        <v>409</v>
      </c>
      <c r="H38" s="135">
        <v>483</v>
      </c>
      <c r="I38" s="135">
        <v>250</v>
      </c>
      <c r="J38" s="135">
        <v>233</v>
      </c>
      <c r="K38" s="135">
        <v>471</v>
      </c>
      <c r="L38" s="135">
        <v>74</v>
      </c>
      <c r="M38" s="135">
        <v>32</v>
      </c>
    </row>
    <row r="39" spans="1:13" ht="13" customHeight="1" x14ac:dyDescent="0.2">
      <c r="A39" s="36">
        <v>60</v>
      </c>
      <c r="B39" s="135">
        <v>1166</v>
      </c>
      <c r="C39" s="135">
        <v>591</v>
      </c>
      <c r="D39" s="135">
        <v>575</v>
      </c>
      <c r="E39" s="135">
        <v>838</v>
      </c>
      <c r="F39" s="135">
        <v>443</v>
      </c>
      <c r="G39" s="135">
        <v>395</v>
      </c>
      <c r="H39" s="135">
        <v>328</v>
      </c>
      <c r="I39" s="135">
        <v>148</v>
      </c>
      <c r="J39" s="135">
        <v>180</v>
      </c>
      <c r="K39" s="135" t="s">
        <v>1892</v>
      </c>
      <c r="L39" s="135" t="s">
        <v>1892</v>
      </c>
      <c r="M39" s="135" t="s">
        <v>1892</v>
      </c>
    </row>
    <row r="40" spans="1:13" ht="13" customHeight="1" x14ac:dyDescent="0.2">
      <c r="A40" s="36">
        <v>2</v>
      </c>
      <c r="B40" s="135">
        <v>941</v>
      </c>
      <c r="C40" s="135">
        <v>466</v>
      </c>
      <c r="D40" s="135">
        <v>475</v>
      </c>
      <c r="E40" s="135">
        <v>827</v>
      </c>
      <c r="F40" s="135">
        <v>434</v>
      </c>
      <c r="G40" s="135">
        <v>393</v>
      </c>
      <c r="H40" s="135">
        <v>114</v>
      </c>
      <c r="I40" s="135">
        <v>32</v>
      </c>
      <c r="J40" s="135">
        <v>82</v>
      </c>
      <c r="K40" s="135">
        <v>450</v>
      </c>
      <c r="L40" s="135">
        <v>80</v>
      </c>
      <c r="M40" s="135">
        <v>40</v>
      </c>
    </row>
    <row r="41" spans="1:13" ht="13" customHeight="1" x14ac:dyDescent="0.2">
      <c r="A41" s="36">
        <v>7</v>
      </c>
      <c r="B41" s="135">
        <v>900</v>
      </c>
      <c r="C41" s="135">
        <v>445</v>
      </c>
      <c r="D41" s="135">
        <v>455</v>
      </c>
      <c r="E41" s="135">
        <v>943</v>
      </c>
      <c r="F41" s="135">
        <v>468</v>
      </c>
      <c r="G41" s="135">
        <v>475</v>
      </c>
      <c r="H41" s="201">
        <v>-43</v>
      </c>
      <c r="I41" s="201">
        <v>-23</v>
      </c>
      <c r="J41" s="201">
        <v>-20</v>
      </c>
      <c r="K41" s="135" t="s">
        <v>1892</v>
      </c>
      <c r="L41" s="135" t="s">
        <v>1892</v>
      </c>
      <c r="M41" s="135" t="s">
        <v>1892</v>
      </c>
    </row>
    <row r="42" spans="1:13" ht="13" customHeight="1" x14ac:dyDescent="0.2">
      <c r="A42" s="36">
        <v>12</v>
      </c>
      <c r="B42" s="135">
        <v>903</v>
      </c>
      <c r="C42" s="135">
        <v>461</v>
      </c>
      <c r="D42" s="135">
        <v>442</v>
      </c>
      <c r="E42" s="135">
        <v>874</v>
      </c>
      <c r="F42" s="135">
        <v>436</v>
      </c>
      <c r="G42" s="135">
        <v>438</v>
      </c>
      <c r="H42" s="37">
        <v>29</v>
      </c>
      <c r="I42" s="37">
        <v>25</v>
      </c>
      <c r="J42" s="37">
        <v>4</v>
      </c>
      <c r="K42" s="135">
        <v>497</v>
      </c>
      <c r="L42" s="135">
        <v>120</v>
      </c>
      <c r="M42" s="135">
        <v>30</v>
      </c>
    </row>
    <row r="43" spans="1:13" ht="13" customHeight="1" x14ac:dyDescent="0.2">
      <c r="A43" s="36">
        <v>17</v>
      </c>
      <c r="B43" s="135">
        <v>732</v>
      </c>
      <c r="C43" s="135">
        <v>393</v>
      </c>
      <c r="D43" s="135">
        <v>339</v>
      </c>
      <c r="E43" s="135">
        <v>1000</v>
      </c>
      <c r="F43" s="135">
        <v>524</v>
      </c>
      <c r="G43" s="135">
        <v>476</v>
      </c>
      <c r="H43" s="37">
        <v>-268</v>
      </c>
      <c r="I43" s="37">
        <v>-131</v>
      </c>
      <c r="J43" s="37">
        <v>-137</v>
      </c>
      <c r="K43" s="135">
        <v>426</v>
      </c>
      <c r="L43" s="135">
        <v>141</v>
      </c>
      <c r="M43" s="135">
        <v>13</v>
      </c>
    </row>
    <row r="44" spans="1:13" ht="13" customHeight="1" x14ac:dyDescent="0.2">
      <c r="A44" s="36">
        <v>20</v>
      </c>
      <c r="B44" s="135">
        <v>767</v>
      </c>
      <c r="C44" s="135">
        <v>375</v>
      </c>
      <c r="D44" s="135">
        <v>392</v>
      </c>
      <c r="E44" s="135">
        <v>1044</v>
      </c>
      <c r="F44" s="135">
        <v>542</v>
      </c>
      <c r="G44" s="135">
        <v>502</v>
      </c>
      <c r="H44" s="37">
        <v>-277</v>
      </c>
      <c r="I44" s="37">
        <v>-167</v>
      </c>
      <c r="J44" s="37">
        <v>-110</v>
      </c>
      <c r="K44" s="135">
        <v>413</v>
      </c>
      <c r="L44" s="135">
        <v>154</v>
      </c>
      <c r="M44" s="135">
        <v>22</v>
      </c>
    </row>
    <row r="45" spans="1:13" ht="13" customHeight="1" x14ac:dyDescent="0.2">
      <c r="A45" s="36">
        <v>21</v>
      </c>
      <c r="B45" s="135">
        <v>729</v>
      </c>
      <c r="C45" s="135">
        <v>356</v>
      </c>
      <c r="D45" s="135">
        <v>373</v>
      </c>
      <c r="E45" s="135">
        <v>999</v>
      </c>
      <c r="F45" s="135">
        <v>509</v>
      </c>
      <c r="G45" s="135">
        <v>490</v>
      </c>
      <c r="H45" s="37">
        <v>-270</v>
      </c>
      <c r="I45" s="37">
        <v>-153</v>
      </c>
      <c r="J45" s="37">
        <v>-117</v>
      </c>
      <c r="K45" s="135">
        <v>423</v>
      </c>
      <c r="L45" s="135">
        <v>137</v>
      </c>
      <c r="M45" s="135">
        <v>24</v>
      </c>
    </row>
    <row r="46" spans="1:13" ht="13" customHeight="1" x14ac:dyDescent="0.2">
      <c r="A46" s="36">
        <v>22</v>
      </c>
      <c r="B46" s="135">
        <v>763</v>
      </c>
      <c r="C46" s="135">
        <v>398</v>
      </c>
      <c r="D46" s="135">
        <v>365</v>
      </c>
      <c r="E46" s="135">
        <v>1149</v>
      </c>
      <c r="F46" s="135">
        <v>577</v>
      </c>
      <c r="G46" s="135">
        <v>572</v>
      </c>
      <c r="H46" s="37">
        <v>-386</v>
      </c>
      <c r="I46" s="37">
        <v>-179</v>
      </c>
      <c r="J46" s="37">
        <v>-207</v>
      </c>
      <c r="K46" s="135">
        <v>412</v>
      </c>
      <c r="L46" s="135">
        <v>132</v>
      </c>
      <c r="M46" s="135">
        <v>16</v>
      </c>
    </row>
    <row r="47" spans="1:13" ht="13" customHeight="1" x14ac:dyDescent="0.2">
      <c r="A47" s="36">
        <v>23</v>
      </c>
      <c r="B47" s="135">
        <v>695</v>
      </c>
      <c r="C47" s="135">
        <v>345</v>
      </c>
      <c r="D47" s="135">
        <v>350</v>
      </c>
      <c r="E47" s="135">
        <v>1036</v>
      </c>
      <c r="F47" s="135">
        <v>535</v>
      </c>
      <c r="G47" s="135">
        <v>501</v>
      </c>
      <c r="H47" s="37">
        <v>-341</v>
      </c>
      <c r="I47" s="37">
        <v>-190</v>
      </c>
      <c r="J47" s="37">
        <v>-151</v>
      </c>
      <c r="K47" s="135">
        <v>362</v>
      </c>
      <c r="L47" s="135">
        <v>121</v>
      </c>
      <c r="M47" s="135">
        <v>14</v>
      </c>
    </row>
    <row r="48" spans="1:13" ht="13" customHeight="1" x14ac:dyDescent="0.2">
      <c r="A48" s="36">
        <v>24</v>
      </c>
      <c r="B48" s="135">
        <v>733</v>
      </c>
      <c r="C48" s="135">
        <v>368</v>
      </c>
      <c r="D48" s="135">
        <v>365</v>
      </c>
      <c r="E48" s="135">
        <v>1110</v>
      </c>
      <c r="F48" s="135">
        <v>563</v>
      </c>
      <c r="G48" s="135">
        <v>547</v>
      </c>
      <c r="H48" s="37">
        <v>-377</v>
      </c>
      <c r="I48" s="37">
        <v>-195</v>
      </c>
      <c r="J48" s="37">
        <v>-182</v>
      </c>
      <c r="K48" s="135">
        <v>377</v>
      </c>
      <c r="L48" s="135">
        <v>141</v>
      </c>
      <c r="M48" s="135">
        <v>10</v>
      </c>
    </row>
    <row r="49" spans="1:15" ht="13" customHeight="1" x14ac:dyDescent="0.2">
      <c r="A49" s="36">
        <v>25</v>
      </c>
      <c r="B49" s="135">
        <v>681</v>
      </c>
      <c r="C49" s="135">
        <v>341</v>
      </c>
      <c r="D49" s="135">
        <v>340</v>
      </c>
      <c r="E49" s="135">
        <v>1127</v>
      </c>
      <c r="F49" s="135">
        <v>545</v>
      </c>
      <c r="G49" s="135">
        <v>582</v>
      </c>
      <c r="H49" s="37">
        <v>-446</v>
      </c>
      <c r="I49" s="37">
        <v>-204</v>
      </c>
      <c r="J49" s="37">
        <v>-242</v>
      </c>
      <c r="K49" s="135">
        <v>357</v>
      </c>
      <c r="L49" s="135">
        <v>120</v>
      </c>
      <c r="M49" s="135">
        <v>13</v>
      </c>
    </row>
    <row r="50" spans="1:15" ht="13" customHeight="1" x14ac:dyDescent="0.2">
      <c r="A50" s="36">
        <v>26</v>
      </c>
      <c r="B50" s="135">
        <v>595</v>
      </c>
      <c r="C50" s="135">
        <v>320</v>
      </c>
      <c r="D50" s="135">
        <v>275</v>
      </c>
      <c r="E50" s="135">
        <v>1152</v>
      </c>
      <c r="F50" s="135">
        <v>587</v>
      </c>
      <c r="G50" s="135">
        <v>565</v>
      </c>
      <c r="H50" s="37">
        <v>-557</v>
      </c>
      <c r="I50" s="37">
        <v>-267</v>
      </c>
      <c r="J50" s="37">
        <v>-290</v>
      </c>
      <c r="K50" s="135">
        <v>303</v>
      </c>
      <c r="L50" s="135">
        <v>107</v>
      </c>
      <c r="M50" s="135">
        <v>13</v>
      </c>
    </row>
    <row r="51" spans="1:15" ht="13" customHeight="1" x14ac:dyDescent="0.2">
      <c r="A51" s="36">
        <v>27</v>
      </c>
      <c r="B51" s="135">
        <v>609</v>
      </c>
      <c r="C51" s="135">
        <v>317</v>
      </c>
      <c r="D51" s="135">
        <v>292</v>
      </c>
      <c r="E51" s="135">
        <v>1135</v>
      </c>
      <c r="F51" s="135">
        <v>567</v>
      </c>
      <c r="G51" s="135">
        <v>568</v>
      </c>
      <c r="H51" s="37">
        <v>-526</v>
      </c>
      <c r="I51" s="37">
        <v>-250</v>
      </c>
      <c r="J51" s="37">
        <v>-276</v>
      </c>
      <c r="K51" s="135">
        <v>348</v>
      </c>
      <c r="L51" s="135">
        <v>144</v>
      </c>
      <c r="M51" s="135">
        <v>13</v>
      </c>
    </row>
    <row r="52" spans="1:15" ht="13" customHeight="1" x14ac:dyDescent="0.2">
      <c r="A52" s="36">
        <v>28</v>
      </c>
      <c r="B52" s="135">
        <v>603</v>
      </c>
      <c r="C52" s="135">
        <v>312</v>
      </c>
      <c r="D52" s="135">
        <v>291</v>
      </c>
      <c r="E52" s="135">
        <v>1178</v>
      </c>
      <c r="F52" s="135">
        <v>575</v>
      </c>
      <c r="G52" s="135">
        <v>603</v>
      </c>
      <c r="H52" s="37">
        <v>-575</v>
      </c>
      <c r="I52" s="37">
        <v>-263</v>
      </c>
      <c r="J52" s="37">
        <v>-312</v>
      </c>
      <c r="K52" s="135">
        <v>346</v>
      </c>
      <c r="L52" s="135">
        <v>103</v>
      </c>
      <c r="M52" s="135">
        <v>5</v>
      </c>
    </row>
    <row r="53" spans="1:15" ht="13" customHeight="1" x14ac:dyDescent="0.2">
      <c r="A53" s="36">
        <v>29</v>
      </c>
      <c r="B53" s="135">
        <v>585</v>
      </c>
      <c r="C53" s="135">
        <v>305</v>
      </c>
      <c r="D53" s="135">
        <v>280</v>
      </c>
      <c r="E53" s="135">
        <v>1120</v>
      </c>
      <c r="F53" s="135">
        <v>558</v>
      </c>
      <c r="G53" s="135">
        <v>562</v>
      </c>
      <c r="H53" s="37">
        <v>-535</v>
      </c>
      <c r="I53" s="37">
        <v>-253</v>
      </c>
      <c r="J53" s="37">
        <v>-282</v>
      </c>
      <c r="K53" s="135">
        <v>350</v>
      </c>
      <c r="L53" s="135">
        <v>115</v>
      </c>
      <c r="M53" s="135">
        <v>8</v>
      </c>
    </row>
    <row r="54" spans="1:15" ht="13" customHeight="1" x14ac:dyDescent="0.2">
      <c r="A54" s="230">
        <v>30</v>
      </c>
      <c r="B54" s="172">
        <v>506</v>
      </c>
      <c r="C54" s="172">
        <v>255</v>
      </c>
      <c r="D54" s="172">
        <v>251</v>
      </c>
      <c r="E54" s="172">
        <v>1129</v>
      </c>
      <c r="F54" s="172">
        <v>525</v>
      </c>
      <c r="G54" s="172">
        <v>604</v>
      </c>
      <c r="H54" s="231">
        <v>-623</v>
      </c>
      <c r="I54" s="231">
        <v>-270</v>
      </c>
      <c r="J54" s="231">
        <v>-353</v>
      </c>
      <c r="K54" s="172">
        <v>276</v>
      </c>
      <c r="L54" s="172">
        <v>118</v>
      </c>
      <c r="M54" s="172">
        <v>10</v>
      </c>
    </row>
    <row r="55" spans="1:15" ht="13" customHeight="1" x14ac:dyDescent="0.2">
      <c r="A55" s="230" t="s">
        <v>4006</v>
      </c>
      <c r="B55" s="172">
        <v>507</v>
      </c>
      <c r="C55" s="172">
        <v>272</v>
      </c>
      <c r="D55" s="172">
        <v>235</v>
      </c>
      <c r="E55" s="172">
        <v>1113</v>
      </c>
      <c r="F55" s="172">
        <v>556</v>
      </c>
      <c r="G55" s="172">
        <v>557</v>
      </c>
      <c r="H55" s="231">
        <v>-606</v>
      </c>
      <c r="I55" s="231">
        <v>-284</v>
      </c>
      <c r="J55" s="231">
        <v>-322</v>
      </c>
      <c r="K55" s="172">
        <v>314</v>
      </c>
      <c r="L55" s="172">
        <v>122</v>
      </c>
      <c r="M55" s="172">
        <v>7</v>
      </c>
    </row>
    <row r="56" spans="1:15" ht="13" customHeight="1" x14ac:dyDescent="0.2">
      <c r="A56" s="230">
        <v>2</v>
      </c>
      <c r="B56" s="172">
        <v>509</v>
      </c>
      <c r="C56" s="172">
        <v>271</v>
      </c>
      <c r="D56" s="172">
        <v>238</v>
      </c>
      <c r="E56" s="172">
        <v>1151</v>
      </c>
      <c r="F56" s="172">
        <v>562</v>
      </c>
      <c r="G56" s="172">
        <v>589</v>
      </c>
      <c r="H56" s="231">
        <v>-642</v>
      </c>
      <c r="I56" s="231">
        <v>-291</v>
      </c>
      <c r="J56" s="231">
        <v>-351</v>
      </c>
      <c r="K56" s="172">
        <v>263</v>
      </c>
      <c r="L56" s="172">
        <v>106</v>
      </c>
      <c r="M56" s="172">
        <v>9</v>
      </c>
      <c r="O56" s="1" t="s">
        <v>479</v>
      </c>
    </row>
    <row r="57" spans="1:15" ht="13" customHeight="1" x14ac:dyDescent="0.2">
      <c r="A57" s="36">
        <v>3</v>
      </c>
      <c r="B57" s="135">
        <v>464</v>
      </c>
      <c r="C57" s="135">
        <v>250</v>
      </c>
      <c r="D57" s="135">
        <v>214</v>
      </c>
      <c r="E57" s="135">
        <v>1172</v>
      </c>
      <c r="F57" s="135">
        <v>597</v>
      </c>
      <c r="G57" s="135">
        <v>575</v>
      </c>
      <c r="H57" s="37">
        <v>-708</v>
      </c>
      <c r="I57" s="37">
        <v>-347</v>
      </c>
      <c r="J57" s="37">
        <v>-361</v>
      </c>
      <c r="K57" s="135">
        <v>266</v>
      </c>
      <c r="L57" s="135">
        <v>99</v>
      </c>
      <c r="M57" s="135">
        <v>6</v>
      </c>
    </row>
    <row r="58" spans="1:15" ht="13" customHeight="1" x14ac:dyDescent="0.2">
      <c r="A58" s="36">
        <v>4</v>
      </c>
      <c r="B58" s="135">
        <v>413</v>
      </c>
      <c r="C58" s="135">
        <v>196</v>
      </c>
      <c r="D58" s="135">
        <v>217</v>
      </c>
      <c r="E58" s="135">
        <v>1237</v>
      </c>
      <c r="F58" s="135">
        <v>611</v>
      </c>
      <c r="G58" s="135">
        <v>626</v>
      </c>
      <c r="H58" s="37">
        <v>-824</v>
      </c>
      <c r="I58" s="37">
        <v>-415</v>
      </c>
      <c r="J58" s="37">
        <v>-409</v>
      </c>
      <c r="K58" s="135">
        <v>243</v>
      </c>
      <c r="L58" s="135">
        <v>112</v>
      </c>
      <c r="M58" s="135">
        <v>4</v>
      </c>
    </row>
    <row r="59" spans="1:15" ht="13" customHeight="1" x14ac:dyDescent="0.2">
      <c r="A59" s="36">
        <v>5</v>
      </c>
      <c r="B59" s="135">
        <v>390</v>
      </c>
      <c r="C59" s="135">
        <v>195</v>
      </c>
      <c r="D59" s="135">
        <v>195</v>
      </c>
      <c r="E59" s="135">
        <v>1214</v>
      </c>
      <c r="F59" s="135">
        <v>596</v>
      </c>
      <c r="G59" s="135">
        <v>618</v>
      </c>
      <c r="H59" s="37">
        <f>B59-E59</f>
        <v>-824</v>
      </c>
      <c r="I59" s="37">
        <f>C59-F59</f>
        <v>-401</v>
      </c>
      <c r="J59" s="37">
        <f>D59-G59</f>
        <v>-423</v>
      </c>
      <c r="K59" s="135">
        <v>234</v>
      </c>
      <c r="L59" s="135">
        <v>89</v>
      </c>
      <c r="M59" s="135">
        <v>11</v>
      </c>
    </row>
    <row r="60" spans="1:15" ht="12" customHeight="1" x14ac:dyDescent="0.2">
      <c r="A60" s="7"/>
      <c r="B60" s="4"/>
      <c r="C60" s="4"/>
      <c r="D60" s="4"/>
      <c r="E60" s="4"/>
      <c r="F60" s="4"/>
      <c r="H60" s="38"/>
      <c r="I60" s="38"/>
      <c r="J60" s="38"/>
      <c r="K60" s="4"/>
      <c r="L60" s="4"/>
      <c r="M60" s="2" t="s">
        <v>2921</v>
      </c>
    </row>
    <row r="61" spans="1:15" ht="12" customHeight="1" x14ac:dyDescent="0.2">
      <c r="B61" s="4"/>
      <c r="C61" s="4"/>
      <c r="D61" s="4"/>
      <c r="E61" s="4"/>
      <c r="F61" s="4"/>
      <c r="G61" s="4"/>
      <c r="H61" s="39" t="s">
        <v>1608</v>
      </c>
      <c r="I61" s="38"/>
      <c r="J61" s="39"/>
      <c r="K61" s="4"/>
      <c r="L61" s="4"/>
      <c r="M61" s="4"/>
    </row>
  </sheetData>
  <mergeCells count="11">
    <mergeCell ref="A36:A37"/>
    <mergeCell ref="B36:D36"/>
    <mergeCell ref="D3:F3"/>
    <mergeCell ref="A3:A4"/>
    <mergeCell ref="E36:G36"/>
    <mergeCell ref="M36:M37"/>
    <mergeCell ref="K36:K37"/>
    <mergeCell ref="C3:C4"/>
    <mergeCell ref="L36:L37"/>
    <mergeCell ref="B3:B4"/>
    <mergeCell ref="H36:J36"/>
  </mergeCells>
  <phoneticPr fontId="2"/>
  <pageMargins left="1.1811023622047245" right="0.39370078740157483" top="0.98425196850393704" bottom="0.78740157480314965" header="0.51181102362204722" footer="0.51181102362204722"/>
  <pageSetup paperSize="9" scale="95" orientation="portrait" r:id="rId1"/>
  <headerFooter alignWithMargins="0"/>
  <rowBreaks count="1" manualBreakCount="1">
    <brk id="60"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5245A-4950-428C-B2D1-359434B50C2E}">
  <sheetPr>
    <tabColor theme="5" tint="0.39997558519241921"/>
  </sheetPr>
  <dimension ref="A1:U43"/>
  <sheetViews>
    <sheetView view="pageBreakPreview" zoomScaleNormal="100" zoomScaleSheetLayoutView="100" workbookViewId="0">
      <selection activeCell="B33" sqref="B33:B42"/>
    </sheetView>
  </sheetViews>
  <sheetFormatPr defaultColWidth="9" defaultRowHeight="12" x14ac:dyDescent="0.2"/>
  <cols>
    <col min="1" max="1" width="5.08984375" style="1" customWidth="1"/>
    <col min="2" max="14" width="5.90625" style="1" customWidth="1"/>
    <col min="15" max="16" width="6.08984375" style="1" customWidth="1"/>
    <col min="17" max="18" width="6" style="1" customWidth="1"/>
    <col min="19" max="19" width="5.90625" style="1" customWidth="1"/>
    <col min="20" max="20" width="6.08984375" style="1" customWidth="1"/>
    <col min="21" max="21" width="5.90625" style="1" customWidth="1"/>
    <col min="22" max="16384" width="9" style="1"/>
  </cols>
  <sheetData>
    <row r="1" spans="1:21" ht="14.15" customHeight="1" x14ac:dyDescent="0.2">
      <c r="A1" s="6" t="s">
        <v>1050</v>
      </c>
      <c r="B1" s="4"/>
      <c r="C1" s="4"/>
      <c r="D1" s="4"/>
      <c r="E1" s="4"/>
      <c r="F1" s="4"/>
      <c r="G1" s="4"/>
      <c r="H1" s="4"/>
      <c r="I1" s="4"/>
      <c r="J1" s="4"/>
      <c r="K1" s="4"/>
      <c r="L1" s="4"/>
      <c r="M1" s="4"/>
      <c r="T1" s="2" t="s">
        <v>2246</v>
      </c>
    </row>
    <row r="2" spans="1:21" ht="50.25" customHeight="1" x14ac:dyDescent="0.2">
      <c r="A2" s="184" t="s">
        <v>1311</v>
      </c>
      <c r="B2" s="184" t="s">
        <v>1271</v>
      </c>
      <c r="C2" s="194" t="s">
        <v>2710</v>
      </c>
      <c r="D2" s="194" t="s">
        <v>3533</v>
      </c>
      <c r="E2" s="194" t="s">
        <v>1380</v>
      </c>
      <c r="F2" s="194" t="s">
        <v>580</v>
      </c>
      <c r="G2" s="194" t="s">
        <v>3535</v>
      </c>
      <c r="H2" s="194" t="s">
        <v>3538</v>
      </c>
      <c r="I2" s="194" t="s">
        <v>536</v>
      </c>
      <c r="J2" s="194" t="s">
        <v>4275</v>
      </c>
      <c r="K2" s="194" t="s">
        <v>3536</v>
      </c>
      <c r="L2" s="194" t="s">
        <v>4276</v>
      </c>
      <c r="M2" s="194" t="s">
        <v>4277</v>
      </c>
      <c r="N2" s="194" t="s">
        <v>1379</v>
      </c>
      <c r="O2" s="184" t="s">
        <v>2965</v>
      </c>
      <c r="P2" s="194" t="s">
        <v>3534</v>
      </c>
      <c r="Q2" s="194" t="s">
        <v>2711</v>
      </c>
      <c r="R2" s="194" t="s">
        <v>4371</v>
      </c>
      <c r="S2" s="194" t="s">
        <v>4439</v>
      </c>
      <c r="T2" s="194" t="s">
        <v>378</v>
      </c>
      <c r="U2" s="194" t="s">
        <v>3537</v>
      </c>
    </row>
    <row r="3" spans="1:21" ht="14.15" customHeight="1" x14ac:dyDescent="0.2">
      <c r="A3" s="184">
        <v>26</v>
      </c>
      <c r="B3" s="152">
        <v>36</v>
      </c>
      <c r="C3" s="152">
        <v>2</v>
      </c>
      <c r="D3" s="152" t="s">
        <v>1080</v>
      </c>
      <c r="E3" s="152">
        <v>4</v>
      </c>
      <c r="F3" s="152" t="s">
        <v>1080</v>
      </c>
      <c r="G3" s="152">
        <v>3</v>
      </c>
      <c r="H3" s="152" t="s">
        <v>1080</v>
      </c>
      <c r="I3" s="152">
        <v>1</v>
      </c>
      <c r="J3" s="152" t="s">
        <v>1080</v>
      </c>
      <c r="K3" s="152" t="s">
        <v>34</v>
      </c>
      <c r="L3" s="152" t="s">
        <v>1080</v>
      </c>
      <c r="M3" s="152" t="s">
        <v>1080</v>
      </c>
      <c r="N3" s="152">
        <v>4</v>
      </c>
      <c r="O3" s="152" t="s">
        <v>1080</v>
      </c>
      <c r="P3" s="152" t="s">
        <v>1080</v>
      </c>
      <c r="Q3" s="152" t="s">
        <v>34</v>
      </c>
      <c r="R3" s="152" t="s">
        <v>4005</v>
      </c>
      <c r="S3" s="152" t="s">
        <v>1080</v>
      </c>
      <c r="T3" s="152">
        <v>16</v>
      </c>
      <c r="U3" s="152">
        <v>6</v>
      </c>
    </row>
    <row r="4" spans="1:21" ht="14.15" customHeight="1" x14ac:dyDescent="0.2">
      <c r="A4" s="184">
        <v>27</v>
      </c>
      <c r="B4" s="152">
        <v>32</v>
      </c>
      <c r="C4" s="152">
        <v>4</v>
      </c>
      <c r="D4" s="152" t="s">
        <v>1080</v>
      </c>
      <c r="E4" s="152">
        <v>1</v>
      </c>
      <c r="F4" s="152">
        <v>4</v>
      </c>
      <c r="G4" s="152">
        <v>2</v>
      </c>
      <c r="H4" s="152" t="s">
        <v>1080</v>
      </c>
      <c r="I4" s="152">
        <v>3</v>
      </c>
      <c r="J4" s="152" t="s">
        <v>1080</v>
      </c>
      <c r="K4" s="152" t="s">
        <v>34</v>
      </c>
      <c r="L4" s="152" t="s">
        <v>1080</v>
      </c>
      <c r="M4" s="152" t="s">
        <v>1080</v>
      </c>
      <c r="N4" s="152">
        <v>2</v>
      </c>
      <c r="O4" s="152">
        <v>3</v>
      </c>
      <c r="P4" s="152" t="s">
        <v>1080</v>
      </c>
      <c r="Q4" s="152">
        <v>2</v>
      </c>
      <c r="R4" s="152" t="s">
        <v>4005</v>
      </c>
      <c r="S4" s="152" t="s">
        <v>1080</v>
      </c>
      <c r="T4" s="152">
        <f>5+2+1</f>
        <v>8</v>
      </c>
      <c r="U4" s="152">
        <v>3</v>
      </c>
    </row>
    <row r="5" spans="1:21" ht="14.15" customHeight="1" x14ac:dyDescent="0.2">
      <c r="A5" s="184">
        <v>28</v>
      </c>
      <c r="B5" s="152">
        <v>42</v>
      </c>
      <c r="C5" s="152">
        <v>5</v>
      </c>
      <c r="D5" s="152" t="s">
        <v>1080</v>
      </c>
      <c r="E5" s="152">
        <v>5</v>
      </c>
      <c r="F5" s="152">
        <v>3</v>
      </c>
      <c r="G5" s="152">
        <f>4+2+2</f>
        <v>8</v>
      </c>
      <c r="H5" s="152" t="s">
        <v>1080</v>
      </c>
      <c r="I5" s="152">
        <v>2</v>
      </c>
      <c r="J5" s="152" t="s">
        <v>1080</v>
      </c>
      <c r="K5" s="152">
        <f>2+1</f>
        <v>3</v>
      </c>
      <c r="L5" s="152" t="s">
        <v>1080</v>
      </c>
      <c r="M5" s="152" t="s">
        <v>1080</v>
      </c>
      <c r="N5" s="152">
        <v>3</v>
      </c>
      <c r="O5" s="152">
        <v>5</v>
      </c>
      <c r="P5" s="152" t="s">
        <v>1080</v>
      </c>
      <c r="Q5" s="152" t="s">
        <v>34</v>
      </c>
      <c r="R5" s="152" t="s">
        <v>4005</v>
      </c>
      <c r="S5" s="152" t="s">
        <v>1080</v>
      </c>
      <c r="T5" s="152">
        <f>2+2</f>
        <v>4</v>
      </c>
      <c r="U5" s="152">
        <v>4</v>
      </c>
    </row>
    <row r="6" spans="1:21" ht="14.15" customHeight="1" x14ac:dyDescent="0.2">
      <c r="A6" s="184">
        <v>29</v>
      </c>
      <c r="B6" s="152">
        <v>35</v>
      </c>
      <c r="C6" s="152">
        <v>5</v>
      </c>
      <c r="D6" s="152">
        <v>2</v>
      </c>
      <c r="E6" s="152">
        <v>1</v>
      </c>
      <c r="F6" s="152">
        <v>2</v>
      </c>
      <c r="G6" s="152">
        <v>2</v>
      </c>
      <c r="H6" s="152">
        <v>1</v>
      </c>
      <c r="I6" s="152">
        <v>4</v>
      </c>
      <c r="J6" s="152" t="s">
        <v>1080</v>
      </c>
      <c r="K6" s="152">
        <v>1</v>
      </c>
      <c r="L6" s="152" t="s">
        <v>1080</v>
      </c>
      <c r="M6" s="152" t="s">
        <v>1080</v>
      </c>
      <c r="N6" s="152">
        <v>2</v>
      </c>
      <c r="O6" s="152">
        <v>3</v>
      </c>
      <c r="P6" s="152">
        <v>2</v>
      </c>
      <c r="Q6" s="152">
        <v>1</v>
      </c>
      <c r="R6" s="152" t="s">
        <v>4005</v>
      </c>
      <c r="S6" s="152" t="s">
        <v>1080</v>
      </c>
      <c r="T6" s="152">
        <v>5</v>
      </c>
      <c r="U6" s="152">
        <v>4</v>
      </c>
    </row>
    <row r="7" spans="1:21" ht="14.15" customHeight="1" x14ac:dyDescent="0.2">
      <c r="A7" s="184">
        <v>30</v>
      </c>
      <c r="B7" s="152">
        <v>43</v>
      </c>
      <c r="C7" s="152">
        <v>9</v>
      </c>
      <c r="D7" s="152" t="s">
        <v>1080</v>
      </c>
      <c r="E7" s="152">
        <v>1</v>
      </c>
      <c r="F7" s="152">
        <v>3</v>
      </c>
      <c r="G7" s="152">
        <v>1</v>
      </c>
      <c r="H7" s="152">
        <v>5</v>
      </c>
      <c r="I7" s="152">
        <v>4</v>
      </c>
      <c r="J7" s="152" t="s">
        <v>1080</v>
      </c>
      <c r="K7" s="152">
        <v>2</v>
      </c>
      <c r="L7" s="152" t="s">
        <v>1080</v>
      </c>
      <c r="M7" s="152" t="s">
        <v>1080</v>
      </c>
      <c r="N7" s="152">
        <v>6</v>
      </c>
      <c r="O7" s="152" t="s">
        <v>1080</v>
      </c>
      <c r="P7" s="152">
        <v>1</v>
      </c>
      <c r="Q7" s="152">
        <v>1</v>
      </c>
      <c r="R7" s="480" t="s">
        <v>4005</v>
      </c>
      <c r="S7" s="480" t="s">
        <v>1080</v>
      </c>
      <c r="T7" s="152">
        <v>8</v>
      </c>
      <c r="U7" s="152">
        <v>2</v>
      </c>
    </row>
    <row r="8" spans="1:21" ht="14.15" customHeight="1" x14ac:dyDescent="0.2">
      <c r="A8" s="184" t="s">
        <v>4006</v>
      </c>
      <c r="B8" s="152">
        <v>22</v>
      </c>
      <c r="C8" s="152">
        <v>7</v>
      </c>
      <c r="D8" s="152" t="s">
        <v>1080</v>
      </c>
      <c r="E8" s="152">
        <v>1</v>
      </c>
      <c r="F8" s="152">
        <v>3</v>
      </c>
      <c r="G8" s="152" t="s">
        <v>1080</v>
      </c>
      <c r="H8" s="152">
        <v>1</v>
      </c>
      <c r="I8" s="152">
        <v>2</v>
      </c>
      <c r="J8" s="152" t="s">
        <v>1080</v>
      </c>
      <c r="K8" s="152" t="s">
        <v>1080</v>
      </c>
      <c r="L8" s="152" t="s">
        <v>1080</v>
      </c>
      <c r="M8" s="152" t="s">
        <v>1080</v>
      </c>
      <c r="N8" s="152">
        <v>3</v>
      </c>
      <c r="O8" s="152" t="s">
        <v>1080</v>
      </c>
      <c r="P8" s="152" t="s">
        <v>1080</v>
      </c>
      <c r="Q8" s="152" t="s">
        <v>1080</v>
      </c>
      <c r="R8" s="480" t="s">
        <v>4005</v>
      </c>
      <c r="S8" s="480" t="s">
        <v>1080</v>
      </c>
      <c r="T8" s="152">
        <v>4</v>
      </c>
      <c r="U8" s="152">
        <v>1</v>
      </c>
    </row>
    <row r="9" spans="1:21" ht="14.15" customHeight="1" x14ac:dyDescent="0.2">
      <c r="A9" s="184">
        <v>2</v>
      </c>
      <c r="B9" s="152">
        <v>21</v>
      </c>
      <c r="C9" s="152">
        <v>4</v>
      </c>
      <c r="D9" s="152">
        <v>1</v>
      </c>
      <c r="E9" s="152" t="s">
        <v>1080</v>
      </c>
      <c r="F9" s="152" t="s">
        <v>1080</v>
      </c>
      <c r="G9" s="152">
        <v>2</v>
      </c>
      <c r="H9" s="152">
        <v>1</v>
      </c>
      <c r="I9" s="152">
        <v>2</v>
      </c>
      <c r="J9" s="152" t="s">
        <v>1080</v>
      </c>
      <c r="K9" s="152" t="s">
        <v>1080</v>
      </c>
      <c r="L9" s="152" t="s">
        <v>1080</v>
      </c>
      <c r="M9" s="152" t="s">
        <v>1080</v>
      </c>
      <c r="N9" s="152" t="s">
        <v>1080</v>
      </c>
      <c r="O9" s="152" t="s">
        <v>4005</v>
      </c>
      <c r="P9" s="152">
        <v>1</v>
      </c>
      <c r="Q9" s="152">
        <v>1</v>
      </c>
      <c r="R9" s="480" t="s">
        <v>4005</v>
      </c>
      <c r="S9" s="480" t="s">
        <v>1080</v>
      </c>
      <c r="T9" s="152">
        <v>6</v>
      </c>
      <c r="U9" s="152">
        <v>3</v>
      </c>
    </row>
    <row r="10" spans="1:21" ht="14.15" customHeight="1" x14ac:dyDescent="0.2">
      <c r="A10" s="184">
        <v>3</v>
      </c>
      <c r="B10" s="152">
        <v>30</v>
      </c>
      <c r="C10" s="152">
        <v>7</v>
      </c>
      <c r="D10" s="152">
        <v>3</v>
      </c>
      <c r="E10" s="152">
        <v>3</v>
      </c>
      <c r="F10" s="152">
        <v>3</v>
      </c>
      <c r="G10" s="152">
        <v>2</v>
      </c>
      <c r="H10" s="152">
        <v>2</v>
      </c>
      <c r="I10" s="152">
        <v>1</v>
      </c>
      <c r="J10" s="152">
        <v>1</v>
      </c>
      <c r="K10" s="152">
        <v>1</v>
      </c>
      <c r="L10" s="152">
        <v>1</v>
      </c>
      <c r="M10" s="152">
        <v>1</v>
      </c>
      <c r="N10" s="152">
        <v>1</v>
      </c>
      <c r="O10" s="152" t="s">
        <v>4005</v>
      </c>
      <c r="P10" s="152" t="s">
        <v>4005</v>
      </c>
      <c r="Q10" s="152" t="s">
        <v>4005</v>
      </c>
      <c r="R10" s="480" t="s">
        <v>4005</v>
      </c>
      <c r="S10" s="480" t="s">
        <v>1080</v>
      </c>
      <c r="T10" s="152">
        <v>3</v>
      </c>
      <c r="U10" s="152">
        <v>1</v>
      </c>
    </row>
    <row r="11" spans="1:21" ht="14.15" customHeight="1" x14ac:dyDescent="0.2">
      <c r="A11" s="190">
        <v>4</v>
      </c>
      <c r="B11" s="485">
        <v>32</v>
      </c>
      <c r="C11" s="485">
        <v>3</v>
      </c>
      <c r="D11" s="485" t="s">
        <v>4005</v>
      </c>
      <c r="E11" s="485" t="s">
        <v>4005</v>
      </c>
      <c r="F11" s="485">
        <v>3</v>
      </c>
      <c r="G11" s="485" t="s">
        <v>4005</v>
      </c>
      <c r="H11" s="485">
        <v>5</v>
      </c>
      <c r="I11" s="485">
        <v>2</v>
      </c>
      <c r="J11" s="485" t="s">
        <v>4005</v>
      </c>
      <c r="K11" s="485">
        <v>1</v>
      </c>
      <c r="L11" s="485">
        <v>1</v>
      </c>
      <c r="M11" s="485" t="s">
        <v>4005</v>
      </c>
      <c r="N11" s="485">
        <v>4</v>
      </c>
      <c r="O11" s="485">
        <v>1</v>
      </c>
      <c r="P11" s="485" t="s">
        <v>4005</v>
      </c>
      <c r="Q11" s="485">
        <v>1</v>
      </c>
      <c r="R11" s="485">
        <v>1</v>
      </c>
      <c r="S11" s="485">
        <v>1</v>
      </c>
      <c r="T11" s="485">
        <v>5</v>
      </c>
      <c r="U11" s="485">
        <v>4</v>
      </c>
    </row>
    <row r="12" spans="1:21" ht="14.15" customHeight="1" x14ac:dyDescent="0.2">
      <c r="A12" s="184">
        <v>5</v>
      </c>
      <c r="B12" s="152">
        <v>30</v>
      </c>
      <c r="C12" s="152">
        <v>8</v>
      </c>
      <c r="D12" s="152">
        <v>1</v>
      </c>
      <c r="E12" s="152" t="s">
        <v>1080</v>
      </c>
      <c r="F12" s="152">
        <v>1</v>
      </c>
      <c r="G12" s="152">
        <v>2</v>
      </c>
      <c r="H12" s="152">
        <v>3</v>
      </c>
      <c r="I12" s="152">
        <v>1</v>
      </c>
      <c r="J12" s="152" t="s">
        <v>1080</v>
      </c>
      <c r="K12" s="152" t="s">
        <v>1080</v>
      </c>
      <c r="L12" s="152">
        <v>1</v>
      </c>
      <c r="M12" s="152" t="s">
        <v>1080</v>
      </c>
      <c r="N12" s="152">
        <v>2</v>
      </c>
      <c r="O12" s="152" t="s">
        <v>1080</v>
      </c>
      <c r="P12" s="152">
        <v>1</v>
      </c>
      <c r="Q12" s="152">
        <v>2</v>
      </c>
      <c r="R12" s="152" t="s">
        <v>1080</v>
      </c>
      <c r="S12" s="152">
        <v>1</v>
      </c>
      <c r="T12" s="152">
        <v>6</v>
      </c>
      <c r="U12" s="152">
        <v>1</v>
      </c>
    </row>
    <row r="13" spans="1:21" ht="13" customHeight="1" x14ac:dyDescent="0.2">
      <c r="A13" s="7" t="s">
        <v>2712</v>
      </c>
      <c r="B13" s="4"/>
      <c r="C13" s="4"/>
      <c r="D13" s="4"/>
      <c r="E13" s="4"/>
      <c r="F13" s="4"/>
      <c r="G13" s="4"/>
      <c r="H13" s="4"/>
      <c r="I13" s="4"/>
      <c r="J13" s="4"/>
      <c r="K13" s="4"/>
      <c r="L13" s="4"/>
      <c r="M13" s="4"/>
      <c r="T13" s="2" t="s">
        <v>1049</v>
      </c>
    </row>
    <row r="14" spans="1:21" ht="13" customHeight="1" x14ac:dyDescent="0.2">
      <c r="A14" s="7" t="s">
        <v>3902</v>
      </c>
      <c r="B14" s="4"/>
      <c r="C14" s="4"/>
      <c r="D14" s="4"/>
      <c r="E14" s="4"/>
      <c r="F14" s="4"/>
      <c r="G14" s="4"/>
      <c r="H14" s="4"/>
      <c r="I14" s="4"/>
      <c r="J14" s="4"/>
      <c r="K14" s="4"/>
      <c r="L14" s="4"/>
      <c r="M14" s="4"/>
      <c r="N14" s="4"/>
      <c r="O14" s="2"/>
      <c r="Q14" s="1" t="s">
        <v>3104</v>
      </c>
    </row>
    <row r="15" spans="1:21" ht="15.75" customHeight="1" x14ac:dyDescent="0.2">
      <c r="A15" s="7"/>
      <c r="B15" s="4"/>
      <c r="C15" s="4"/>
      <c r="D15" s="4"/>
      <c r="E15" s="4"/>
      <c r="F15" s="4"/>
      <c r="G15" s="4"/>
      <c r="H15" s="4"/>
      <c r="I15" s="4"/>
      <c r="J15" s="4"/>
      <c r="K15" s="4"/>
      <c r="L15" s="4"/>
      <c r="M15" s="4"/>
      <c r="N15" s="4"/>
      <c r="O15" s="2"/>
    </row>
    <row r="16" spans="1:21" ht="14.15" customHeight="1" x14ac:dyDescent="0.2">
      <c r="A16" s="6" t="s">
        <v>1274</v>
      </c>
      <c r="B16" s="4"/>
      <c r="C16" s="4"/>
      <c r="D16" s="4"/>
      <c r="E16" s="4"/>
      <c r="F16" s="4"/>
      <c r="G16" s="4"/>
      <c r="H16" s="4"/>
      <c r="I16" s="4"/>
      <c r="J16" s="4"/>
      <c r="K16" s="2" t="s">
        <v>1849</v>
      </c>
      <c r="M16" s="4"/>
      <c r="N16" s="4"/>
      <c r="O16" s="4"/>
    </row>
    <row r="17" spans="1:15" ht="36" customHeight="1" x14ac:dyDescent="0.2">
      <c r="A17" s="190" t="s">
        <v>43</v>
      </c>
      <c r="B17" s="189" t="s">
        <v>42</v>
      </c>
      <c r="C17" s="190" t="s">
        <v>1165</v>
      </c>
      <c r="D17" s="190" t="s">
        <v>2958</v>
      </c>
      <c r="E17" s="190" t="s">
        <v>2959</v>
      </c>
      <c r="F17" s="190" t="s">
        <v>2960</v>
      </c>
      <c r="G17" s="190" t="s">
        <v>2961</v>
      </c>
      <c r="H17" s="190" t="s">
        <v>2962</v>
      </c>
      <c r="I17" s="394" t="s">
        <v>2963</v>
      </c>
      <c r="J17" s="190" t="s">
        <v>2964</v>
      </c>
      <c r="K17" s="394" t="s">
        <v>1500</v>
      </c>
      <c r="M17" s="4"/>
      <c r="N17" s="4"/>
      <c r="O17" s="4"/>
    </row>
    <row r="18" spans="1:15" ht="14.15" customHeight="1" x14ac:dyDescent="0.2">
      <c r="A18" s="184">
        <v>26</v>
      </c>
      <c r="B18" s="441">
        <v>82</v>
      </c>
      <c r="C18" s="152">
        <v>4</v>
      </c>
      <c r="D18" s="152">
        <v>32</v>
      </c>
      <c r="E18" s="152">
        <v>7</v>
      </c>
      <c r="F18" s="152" t="s">
        <v>34</v>
      </c>
      <c r="G18" s="152">
        <v>1</v>
      </c>
      <c r="H18" s="152">
        <v>8</v>
      </c>
      <c r="I18" s="152" t="s">
        <v>34</v>
      </c>
      <c r="J18" s="152" t="s">
        <v>34</v>
      </c>
      <c r="K18" s="152">
        <v>30</v>
      </c>
      <c r="L18" s="4"/>
      <c r="M18" s="4"/>
      <c r="N18" s="4"/>
      <c r="O18" s="4"/>
    </row>
    <row r="19" spans="1:15" ht="14.15" customHeight="1" x14ac:dyDescent="0.2">
      <c r="A19" s="184">
        <v>27</v>
      </c>
      <c r="B19" s="441">
        <v>68</v>
      </c>
      <c r="C19" s="152">
        <v>6</v>
      </c>
      <c r="D19" s="152">
        <v>25</v>
      </c>
      <c r="E19" s="152">
        <v>2</v>
      </c>
      <c r="F19" s="152" t="s">
        <v>34</v>
      </c>
      <c r="G19" s="152">
        <v>4</v>
      </c>
      <c r="H19" s="152">
        <v>10</v>
      </c>
      <c r="I19" s="152">
        <v>1</v>
      </c>
      <c r="J19" s="152" t="s">
        <v>34</v>
      </c>
      <c r="K19" s="152">
        <v>20</v>
      </c>
      <c r="L19" s="4"/>
      <c r="M19" s="4"/>
      <c r="N19" s="4"/>
      <c r="O19" s="4"/>
    </row>
    <row r="20" spans="1:15" ht="14.15" customHeight="1" x14ac:dyDescent="0.2">
      <c r="A20" s="184">
        <v>28</v>
      </c>
      <c r="B20" s="441">
        <v>77</v>
      </c>
      <c r="C20" s="152">
        <v>9</v>
      </c>
      <c r="D20" s="152">
        <v>36</v>
      </c>
      <c r="E20" s="152">
        <v>2</v>
      </c>
      <c r="F20" s="152" t="s">
        <v>34</v>
      </c>
      <c r="G20" s="152" t="s">
        <v>34</v>
      </c>
      <c r="H20" s="152">
        <v>6</v>
      </c>
      <c r="I20" s="152" t="s">
        <v>34</v>
      </c>
      <c r="J20" s="152" t="s">
        <v>34</v>
      </c>
      <c r="K20" s="152">
        <v>24</v>
      </c>
      <c r="L20" s="4"/>
      <c r="M20" s="4"/>
      <c r="N20" s="4"/>
      <c r="O20" s="4"/>
    </row>
    <row r="21" spans="1:15" ht="14.15" customHeight="1" x14ac:dyDescent="0.2">
      <c r="A21" s="395">
        <v>29</v>
      </c>
      <c r="B21" s="438">
        <v>75</v>
      </c>
      <c r="C21" s="152">
        <v>2</v>
      </c>
      <c r="D21" s="152">
        <v>29</v>
      </c>
      <c r="E21" s="152">
        <v>5</v>
      </c>
      <c r="F21" s="152">
        <v>6</v>
      </c>
      <c r="G21" s="152">
        <v>4</v>
      </c>
      <c r="H21" s="152">
        <v>6</v>
      </c>
      <c r="I21" s="152">
        <v>1</v>
      </c>
      <c r="J21" s="152" t="s">
        <v>1080</v>
      </c>
      <c r="K21" s="152">
        <v>22</v>
      </c>
      <c r="L21" s="4"/>
      <c r="M21" s="4"/>
      <c r="N21" s="4"/>
      <c r="O21" s="4"/>
    </row>
    <row r="22" spans="1:15" ht="14.15" customHeight="1" x14ac:dyDescent="0.2">
      <c r="A22" s="395">
        <v>30</v>
      </c>
      <c r="B22" s="438">
        <v>80</v>
      </c>
      <c r="C22" s="152">
        <v>6</v>
      </c>
      <c r="D22" s="152">
        <v>29</v>
      </c>
      <c r="E22" s="152">
        <v>8</v>
      </c>
      <c r="F22" s="152">
        <v>2</v>
      </c>
      <c r="G22" s="152">
        <v>2</v>
      </c>
      <c r="H22" s="152">
        <v>15</v>
      </c>
      <c r="I22" s="152">
        <v>2</v>
      </c>
      <c r="J22" s="152" t="s">
        <v>4005</v>
      </c>
      <c r="K22" s="152">
        <v>16</v>
      </c>
      <c r="M22" s="4"/>
      <c r="N22" s="4"/>
      <c r="O22" s="4"/>
    </row>
    <row r="23" spans="1:15" ht="14.15" customHeight="1" x14ac:dyDescent="0.2">
      <c r="A23" s="395" t="s">
        <v>4006</v>
      </c>
      <c r="B23" s="438">
        <v>56</v>
      </c>
      <c r="C23" s="152">
        <v>2</v>
      </c>
      <c r="D23" s="152">
        <v>20</v>
      </c>
      <c r="E23" s="152">
        <v>3</v>
      </c>
      <c r="F23" s="152" t="s">
        <v>4005</v>
      </c>
      <c r="G23" s="152">
        <v>1</v>
      </c>
      <c r="H23" s="152">
        <v>14</v>
      </c>
      <c r="I23" s="152">
        <v>1</v>
      </c>
      <c r="J23" s="152" t="s">
        <v>4005</v>
      </c>
      <c r="K23" s="152">
        <v>15</v>
      </c>
      <c r="M23" s="4"/>
      <c r="N23" s="4"/>
      <c r="O23" s="4"/>
    </row>
    <row r="24" spans="1:15" ht="14.15" customHeight="1" x14ac:dyDescent="0.2">
      <c r="A24" s="395">
        <v>2</v>
      </c>
      <c r="B24" s="438">
        <v>65</v>
      </c>
      <c r="C24" s="152">
        <v>1</v>
      </c>
      <c r="D24" s="152">
        <v>26</v>
      </c>
      <c r="E24" s="152">
        <v>4</v>
      </c>
      <c r="F24" s="152" t="s">
        <v>1080</v>
      </c>
      <c r="G24" s="152">
        <v>6</v>
      </c>
      <c r="H24" s="152">
        <v>11</v>
      </c>
      <c r="I24" s="152" t="s">
        <v>1080</v>
      </c>
      <c r="J24" s="152" t="s">
        <v>1080</v>
      </c>
      <c r="K24" s="152">
        <v>17</v>
      </c>
      <c r="M24" s="4"/>
      <c r="N24" s="4"/>
      <c r="O24" s="4"/>
    </row>
    <row r="25" spans="1:15" ht="14.15" customHeight="1" x14ac:dyDescent="0.2">
      <c r="A25" s="395">
        <v>3</v>
      </c>
      <c r="B25" s="438">
        <v>49</v>
      </c>
      <c r="C25" s="152">
        <v>2</v>
      </c>
      <c r="D25" s="152">
        <v>17</v>
      </c>
      <c r="E25" s="152">
        <v>5</v>
      </c>
      <c r="F25" s="152" t="s">
        <v>4005</v>
      </c>
      <c r="G25" s="152" t="s">
        <v>1080</v>
      </c>
      <c r="H25" s="152">
        <v>11</v>
      </c>
      <c r="I25" s="152" t="s">
        <v>4005</v>
      </c>
      <c r="J25" s="152" t="s">
        <v>4005</v>
      </c>
      <c r="K25" s="152">
        <v>14</v>
      </c>
      <c r="M25" s="4"/>
      <c r="N25" s="4"/>
      <c r="O25" s="4"/>
    </row>
    <row r="26" spans="1:15" ht="14.15" customHeight="1" x14ac:dyDescent="0.2">
      <c r="A26" s="395">
        <v>4</v>
      </c>
      <c r="B26" s="438">
        <v>66</v>
      </c>
      <c r="C26" s="152">
        <v>3</v>
      </c>
      <c r="D26" s="152">
        <v>32</v>
      </c>
      <c r="E26" s="152">
        <v>7</v>
      </c>
      <c r="F26" s="152" t="s">
        <v>4005</v>
      </c>
      <c r="G26" s="152">
        <v>1</v>
      </c>
      <c r="H26" s="152">
        <v>16</v>
      </c>
      <c r="I26" s="152">
        <v>1</v>
      </c>
      <c r="J26" s="152" t="s">
        <v>4005</v>
      </c>
      <c r="K26" s="152">
        <v>6</v>
      </c>
      <c r="M26" s="4"/>
      <c r="N26" s="4"/>
      <c r="O26" s="4"/>
    </row>
    <row r="27" spans="1:15" ht="14.15" customHeight="1" x14ac:dyDescent="0.2">
      <c r="A27" s="395">
        <v>5</v>
      </c>
      <c r="B27" s="438">
        <v>88</v>
      </c>
      <c r="C27" s="152">
        <v>2</v>
      </c>
      <c r="D27" s="152">
        <v>37</v>
      </c>
      <c r="E27" s="152">
        <v>3</v>
      </c>
      <c r="F27" s="152">
        <v>2</v>
      </c>
      <c r="G27" s="152">
        <v>1</v>
      </c>
      <c r="H27" s="152">
        <v>27</v>
      </c>
      <c r="I27" s="152">
        <v>1</v>
      </c>
      <c r="J27" s="152" t="s">
        <v>1080</v>
      </c>
      <c r="K27" s="152">
        <v>15</v>
      </c>
      <c r="M27" s="4"/>
      <c r="N27" s="4"/>
      <c r="O27" s="4"/>
    </row>
    <row r="28" spans="1:15" ht="13" customHeight="1" x14ac:dyDescent="0.2">
      <c r="A28" s="442"/>
      <c r="B28" s="443"/>
      <c r="C28" s="92"/>
      <c r="D28" s="92"/>
      <c r="E28" s="92"/>
      <c r="F28" s="92"/>
      <c r="G28" s="92"/>
      <c r="H28" s="92"/>
      <c r="I28" s="92"/>
      <c r="J28" s="92"/>
      <c r="K28" s="2" t="s">
        <v>1049</v>
      </c>
      <c r="M28" s="4"/>
      <c r="N28" s="4"/>
      <c r="O28" s="4"/>
    </row>
    <row r="29" spans="1:15" ht="18" customHeight="1" x14ac:dyDescent="0.2">
      <c r="A29" s="4"/>
      <c r="B29" s="4"/>
      <c r="C29" s="4"/>
      <c r="D29" s="4"/>
      <c r="E29" s="4"/>
      <c r="F29" s="4"/>
      <c r="G29" s="4"/>
      <c r="H29" s="4"/>
      <c r="I29" s="4"/>
      <c r="J29" s="4"/>
      <c r="K29" s="4"/>
      <c r="L29" s="4"/>
      <c r="M29" s="4"/>
      <c r="N29" s="4"/>
      <c r="O29" s="4"/>
    </row>
    <row r="30" spans="1:15" ht="14.15" customHeight="1" x14ac:dyDescent="0.2">
      <c r="A30" s="6" t="s">
        <v>1052</v>
      </c>
      <c r="B30" s="4"/>
      <c r="C30" s="4"/>
      <c r="D30" s="4"/>
      <c r="E30" s="4"/>
      <c r="F30" s="4"/>
      <c r="G30" s="4"/>
      <c r="H30" s="4"/>
      <c r="I30" s="4"/>
      <c r="J30" s="4"/>
      <c r="K30" s="4"/>
      <c r="L30" s="4"/>
      <c r="M30" s="2" t="s">
        <v>1849</v>
      </c>
      <c r="O30" s="4"/>
    </row>
    <row r="31" spans="1:15" ht="12" customHeight="1" x14ac:dyDescent="0.2">
      <c r="A31" s="704" t="s">
        <v>43</v>
      </c>
      <c r="B31" s="740" t="s">
        <v>42</v>
      </c>
      <c r="C31" s="190" t="s">
        <v>2247</v>
      </c>
      <c r="D31" s="190" t="s">
        <v>2248</v>
      </c>
      <c r="E31" s="190" t="s">
        <v>2249</v>
      </c>
      <c r="F31" s="190" t="s">
        <v>1772</v>
      </c>
      <c r="G31" s="190" t="s">
        <v>1773</v>
      </c>
      <c r="H31" s="190" t="s">
        <v>1774</v>
      </c>
      <c r="I31" s="190" t="s">
        <v>1775</v>
      </c>
      <c r="J31" s="190" t="s">
        <v>1776</v>
      </c>
      <c r="K31" s="190" t="s">
        <v>1777</v>
      </c>
      <c r="L31" s="190" t="s">
        <v>1778</v>
      </c>
      <c r="M31" s="727" t="s">
        <v>128</v>
      </c>
      <c r="O31" s="4"/>
    </row>
    <row r="32" spans="1:15" ht="12" customHeight="1" x14ac:dyDescent="0.2">
      <c r="A32" s="706"/>
      <c r="B32" s="707"/>
      <c r="C32" s="191" t="s">
        <v>1779</v>
      </c>
      <c r="D32" s="191" t="s">
        <v>1780</v>
      </c>
      <c r="E32" s="191" t="s">
        <v>1779</v>
      </c>
      <c r="F32" s="191" t="s">
        <v>1779</v>
      </c>
      <c r="G32" s="191" t="s">
        <v>1780</v>
      </c>
      <c r="H32" s="191" t="s">
        <v>1781</v>
      </c>
      <c r="I32" s="191" t="s">
        <v>1782</v>
      </c>
      <c r="J32" s="191" t="s">
        <v>1779</v>
      </c>
      <c r="K32" s="191" t="s">
        <v>1783</v>
      </c>
      <c r="L32" s="191"/>
      <c r="M32" s="728"/>
      <c r="O32" s="4"/>
    </row>
    <row r="33" spans="1:15" ht="14.15" customHeight="1" x14ac:dyDescent="0.2">
      <c r="A33" s="184">
        <v>26</v>
      </c>
      <c r="B33" s="444">
        <v>3774</v>
      </c>
      <c r="C33" s="152">
        <v>5</v>
      </c>
      <c r="D33" s="152" t="s">
        <v>34</v>
      </c>
      <c r="E33" s="152">
        <v>6</v>
      </c>
      <c r="F33" s="152">
        <v>350</v>
      </c>
      <c r="G33" s="152">
        <v>35</v>
      </c>
      <c r="H33" s="152">
        <v>35</v>
      </c>
      <c r="I33" s="152">
        <v>618</v>
      </c>
      <c r="J33" s="152">
        <v>12</v>
      </c>
      <c r="K33" s="152">
        <v>28</v>
      </c>
      <c r="L33" s="439">
        <v>2360</v>
      </c>
      <c r="M33" s="152">
        <v>325</v>
      </c>
      <c r="N33" s="4"/>
      <c r="O33" s="4"/>
    </row>
    <row r="34" spans="1:15" ht="14.15" customHeight="1" x14ac:dyDescent="0.2">
      <c r="A34" s="184">
        <v>27</v>
      </c>
      <c r="B34" s="444">
        <v>4025</v>
      </c>
      <c r="C34" s="152">
        <v>9</v>
      </c>
      <c r="D34" s="152" t="s">
        <v>34</v>
      </c>
      <c r="E34" s="152">
        <v>2</v>
      </c>
      <c r="F34" s="152">
        <v>348</v>
      </c>
      <c r="G34" s="152">
        <v>35</v>
      </c>
      <c r="H34" s="152">
        <v>37</v>
      </c>
      <c r="I34" s="152">
        <v>636</v>
      </c>
      <c r="J34" s="152">
        <v>8</v>
      </c>
      <c r="K34" s="152">
        <v>22</v>
      </c>
      <c r="L34" s="439">
        <v>2633</v>
      </c>
      <c r="M34" s="152">
        <v>295</v>
      </c>
      <c r="N34" s="4"/>
      <c r="O34" s="4"/>
    </row>
    <row r="35" spans="1:15" ht="14.15" customHeight="1" x14ac:dyDescent="0.2">
      <c r="A35" s="184">
        <v>28</v>
      </c>
      <c r="B35" s="444">
        <v>3865</v>
      </c>
      <c r="C35" s="152">
        <v>10</v>
      </c>
      <c r="D35" s="152" t="s">
        <v>34</v>
      </c>
      <c r="E35" s="152">
        <v>4</v>
      </c>
      <c r="F35" s="152">
        <v>319</v>
      </c>
      <c r="G35" s="152">
        <v>38</v>
      </c>
      <c r="H35" s="152">
        <v>39</v>
      </c>
      <c r="I35" s="152">
        <v>597</v>
      </c>
      <c r="J35" s="152">
        <v>4</v>
      </c>
      <c r="K35" s="152">
        <v>20</v>
      </c>
      <c r="L35" s="439">
        <v>2513</v>
      </c>
      <c r="M35" s="152">
        <v>321</v>
      </c>
      <c r="N35" s="4"/>
      <c r="O35" s="4"/>
    </row>
    <row r="36" spans="1:15" ht="14.15" customHeight="1" x14ac:dyDescent="0.2">
      <c r="A36" s="184">
        <v>29</v>
      </c>
      <c r="B36" s="444">
        <v>3913</v>
      </c>
      <c r="C36" s="438">
        <v>5</v>
      </c>
      <c r="D36" s="152">
        <v>6</v>
      </c>
      <c r="E36" s="438">
        <v>6</v>
      </c>
      <c r="F36" s="438">
        <v>304</v>
      </c>
      <c r="G36" s="438">
        <v>39</v>
      </c>
      <c r="H36" s="438">
        <v>36</v>
      </c>
      <c r="I36" s="438">
        <v>576</v>
      </c>
      <c r="J36" s="438">
        <v>8</v>
      </c>
      <c r="K36" s="438">
        <v>22</v>
      </c>
      <c r="L36" s="152">
        <v>2605</v>
      </c>
      <c r="M36" s="438">
        <v>306</v>
      </c>
      <c r="N36" s="4"/>
      <c r="O36" s="4"/>
    </row>
    <row r="37" spans="1:15" ht="14.15" customHeight="1" x14ac:dyDescent="0.2">
      <c r="A37" s="184">
        <v>30</v>
      </c>
      <c r="B37" s="439">
        <v>4153</v>
      </c>
      <c r="C37" s="438">
        <v>14</v>
      </c>
      <c r="D37" s="152">
        <v>2</v>
      </c>
      <c r="E37" s="438">
        <v>8</v>
      </c>
      <c r="F37" s="438">
        <v>322</v>
      </c>
      <c r="G37" s="438">
        <v>42</v>
      </c>
      <c r="H37" s="438">
        <v>30</v>
      </c>
      <c r="I37" s="438">
        <v>652</v>
      </c>
      <c r="J37" s="438">
        <v>11</v>
      </c>
      <c r="K37" s="438">
        <v>31</v>
      </c>
      <c r="L37" s="152">
        <v>2708</v>
      </c>
      <c r="M37" s="438">
        <v>333</v>
      </c>
      <c r="O37" s="4"/>
    </row>
    <row r="38" spans="1:15" ht="14.15" customHeight="1" x14ac:dyDescent="0.2">
      <c r="A38" s="184" t="s">
        <v>4006</v>
      </c>
      <c r="B38" s="439">
        <v>3915</v>
      </c>
      <c r="C38" s="438">
        <v>5</v>
      </c>
      <c r="D38" s="152" t="s">
        <v>34</v>
      </c>
      <c r="E38" s="438">
        <v>5</v>
      </c>
      <c r="F38" s="438">
        <v>247</v>
      </c>
      <c r="G38" s="438">
        <v>37</v>
      </c>
      <c r="H38" s="438">
        <v>38</v>
      </c>
      <c r="I38" s="438">
        <v>613</v>
      </c>
      <c r="J38" s="438">
        <v>3</v>
      </c>
      <c r="K38" s="438">
        <v>29</v>
      </c>
      <c r="L38" s="152">
        <v>2636</v>
      </c>
      <c r="M38" s="438">
        <v>302</v>
      </c>
      <c r="O38" s="4"/>
    </row>
    <row r="39" spans="1:15" ht="14.15" customHeight="1" x14ac:dyDescent="0.2">
      <c r="A39" s="184">
        <v>2</v>
      </c>
      <c r="B39" s="439">
        <v>3690</v>
      </c>
      <c r="C39" s="438">
        <v>3</v>
      </c>
      <c r="D39" s="152" t="s">
        <v>1080</v>
      </c>
      <c r="E39" s="438">
        <v>4</v>
      </c>
      <c r="F39" s="438">
        <v>234</v>
      </c>
      <c r="G39" s="438">
        <v>32</v>
      </c>
      <c r="H39" s="438">
        <v>13</v>
      </c>
      <c r="I39" s="438">
        <v>599</v>
      </c>
      <c r="J39" s="438">
        <v>14</v>
      </c>
      <c r="K39" s="438">
        <v>29</v>
      </c>
      <c r="L39" s="152">
        <v>2519</v>
      </c>
      <c r="M39" s="438">
        <v>243</v>
      </c>
      <c r="O39" s="4"/>
    </row>
    <row r="40" spans="1:15" ht="14.15" customHeight="1" x14ac:dyDescent="0.2">
      <c r="A40" s="184">
        <v>3</v>
      </c>
      <c r="B40" s="439">
        <v>3620</v>
      </c>
      <c r="C40" s="438">
        <v>5</v>
      </c>
      <c r="D40" s="152" t="s">
        <v>4005</v>
      </c>
      <c r="E40" s="438">
        <v>7</v>
      </c>
      <c r="F40" s="438">
        <v>210</v>
      </c>
      <c r="G40" s="438">
        <v>27</v>
      </c>
      <c r="H40" s="438">
        <v>20</v>
      </c>
      <c r="I40" s="438">
        <v>560</v>
      </c>
      <c r="J40" s="438">
        <v>5</v>
      </c>
      <c r="K40" s="438">
        <v>22</v>
      </c>
      <c r="L40" s="152">
        <v>2521</v>
      </c>
      <c r="M40" s="438">
        <v>243</v>
      </c>
      <c r="O40" s="4"/>
    </row>
    <row r="41" spans="1:15" ht="14.15" customHeight="1" x14ac:dyDescent="0.2">
      <c r="A41" s="184">
        <v>4</v>
      </c>
      <c r="B41" s="439">
        <v>4076</v>
      </c>
      <c r="C41" s="438">
        <v>7</v>
      </c>
      <c r="D41" s="152" t="s">
        <v>4005</v>
      </c>
      <c r="E41" s="438">
        <v>5</v>
      </c>
      <c r="F41" s="438">
        <v>210</v>
      </c>
      <c r="G41" s="438">
        <v>39</v>
      </c>
      <c r="H41" s="438">
        <v>15</v>
      </c>
      <c r="I41" s="438">
        <v>686</v>
      </c>
      <c r="J41" s="438">
        <v>3</v>
      </c>
      <c r="K41" s="438">
        <v>30</v>
      </c>
      <c r="L41" s="152">
        <v>2836</v>
      </c>
      <c r="M41" s="438">
        <v>245</v>
      </c>
      <c r="O41" s="4"/>
    </row>
    <row r="42" spans="1:15" ht="14.15" customHeight="1" x14ac:dyDescent="0.2">
      <c r="A42" s="184">
        <v>5</v>
      </c>
      <c r="B42" s="439">
        <v>4651</v>
      </c>
      <c r="C42" s="438">
        <v>13</v>
      </c>
      <c r="D42" s="152" t="s">
        <v>4005</v>
      </c>
      <c r="E42" s="438">
        <v>5</v>
      </c>
      <c r="F42" s="438">
        <v>306</v>
      </c>
      <c r="G42" s="438">
        <v>29</v>
      </c>
      <c r="H42" s="438">
        <v>31</v>
      </c>
      <c r="I42" s="438">
        <v>772</v>
      </c>
      <c r="J42" s="438">
        <v>9</v>
      </c>
      <c r="K42" s="438">
        <v>48</v>
      </c>
      <c r="L42" s="152">
        <v>3173</v>
      </c>
      <c r="M42" s="438">
        <v>265</v>
      </c>
      <c r="O42" s="4"/>
    </row>
    <row r="43" spans="1:15" ht="13" customHeight="1" x14ac:dyDescent="0.2">
      <c r="A43" s="4"/>
      <c r="B43" s="4"/>
      <c r="C43" s="4"/>
      <c r="D43" s="4"/>
      <c r="E43" s="4"/>
      <c r="F43" s="4"/>
      <c r="G43" s="4"/>
      <c r="H43" s="4"/>
      <c r="I43" s="4"/>
      <c r="J43" s="4"/>
      <c r="K43" s="4"/>
      <c r="L43" s="4"/>
      <c r="M43" s="2" t="s">
        <v>1049</v>
      </c>
      <c r="O43" s="4"/>
    </row>
  </sheetData>
  <mergeCells count="3">
    <mergeCell ref="A31:A32"/>
    <mergeCell ref="B31:B32"/>
    <mergeCell ref="M31:M32"/>
  </mergeCells>
  <phoneticPr fontId="2"/>
  <pageMargins left="0.78740157480314965" right="0.78740157480314965" top="0.98425196850393704" bottom="0.78740157480314965" header="0.51181102362204722" footer="0.51181102362204722"/>
  <pageSetup paperSize="9" scale="68"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5" tint="0.39997558519241921"/>
  </sheetPr>
  <dimension ref="A1:L44"/>
  <sheetViews>
    <sheetView view="pageBreakPreview" zoomScaleNormal="100" zoomScaleSheetLayoutView="100" workbookViewId="0">
      <selection activeCell="G21" sqref="G21"/>
    </sheetView>
  </sheetViews>
  <sheetFormatPr defaultColWidth="9" defaultRowHeight="12" x14ac:dyDescent="0.2"/>
  <cols>
    <col min="1" max="1" width="1.90625" style="21" customWidth="1"/>
    <col min="2" max="2" width="10.7265625" style="21" customWidth="1"/>
    <col min="3" max="12" width="7.36328125" style="21" customWidth="1"/>
    <col min="13" max="16384" width="9" style="21"/>
  </cols>
  <sheetData>
    <row r="1" spans="1:12" ht="14.15" customHeight="1" x14ac:dyDescent="0.2">
      <c r="A1" s="213" t="s">
        <v>1501</v>
      </c>
      <c r="B1" s="214"/>
      <c r="C1" s="1"/>
      <c r="D1" s="214"/>
      <c r="E1" s="15"/>
      <c r="F1" s="214"/>
      <c r="G1" s="214"/>
      <c r="H1" s="214"/>
      <c r="I1" s="214"/>
      <c r="J1" s="214"/>
      <c r="K1" s="214"/>
      <c r="L1" s="215"/>
    </row>
    <row r="2" spans="1:12" ht="14.15" customHeight="1" x14ac:dyDescent="0.2">
      <c r="A2" s="213" t="s">
        <v>2635</v>
      </c>
      <c r="B2" s="15"/>
      <c r="C2" s="216"/>
      <c r="D2" s="216"/>
      <c r="E2" s="216"/>
      <c r="F2" s="217"/>
      <c r="G2" s="217"/>
      <c r="H2" s="217"/>
      <c r="I2" s="218" t="s">
        <v>1720</v>
      </c>
      <c r="J2" s="214"/>
      <c r="K2" s="214"/>
      <c r="L2" s="215"/>
    </row>
    <row r="3" spans="1:12" ht="12" customHeight="1" x14ac:dyDescent="0.2">
      <c r="A3" s="936" t="s">
        <v>783</v>
      </c>
      <c r="B3" s="937"/>
      <c r="C3" s="938"/>
      <c r="D3" s="916" t="s">
        <v>736</v>
      </c>
      <c r="E3" s="916"/>
      <c r="F3" s="916"/>
      <c r="G3" s="916" t="s">
        <v>737</v>
      </c>
      <c r="H3" s="916"/>
      <c r="I3" s="916"/>
      <c r="J3" s="214"/>
      <c r="K3" s="214"/>
      <c r="L3" s="215"/>
    </row>
    <row r="4" spans="1:12" ht="12" customHeight="1" x14ac:dyDescent="0.2">
      <c r="A4" s="939"/>
      <c r="B4" s="940"/>
      <c r="C4" s="941"/>
      <c r="D4" s="226" t="s">
        <v>1746</v>
      </c>
      <c r="E4" s="226" t="s">
        <v>2636</v>
      </c>
      <c r="F4" s="226" t="s">
        <v>421</v>
      </c>
      <c r="G4" s="226" t="s">
        <v>1746</v>
      </c>
      <c r="H4" s="226" t="s">
        <v>2636</v>
      </c>
      <c r="I4" s="226" t="s">
        <v>421</v>
      </c>
      <c r="J4" s="214"/>
      <c r="K4" s="214"/>
      <c r="L4" s="215"/>
    </row>
    <row r="5" spans="1:12" ht="12" customHeight="1" x14ac:dyDescent="0.2">
      <c r="A5" s="829" t="s">
        <v>1345</v>
      </c>
      <c r="B5" s="917"/>
      <c r="C5" s="830"/>
      <c r="D5" s="40">
        <v>70768</v>
      </c>
      <c r="E5" s="14">
        <v>33167</v>
      </c>
      <c r="F5" s="14">
        <v>37601</v>
      </c>
      <c r="G5" s="135" t="s">
        <v>3367</v>
      </c>
      <c r="H5" s="135" t="s">
        <v>3367</v>
      </c>
      <c r="I5" s="135" t="s">
        <v>3367</v>
      </c>
      <c r="J5" s="214"/>
      <c r="K5" s="214"/>
      <c r="L5" s="215"/>
    </row>
    <row r="6" spans="1:12" ht="12" customHeight="1" x14ac:dyDescent="0.2">
      <c r="A6" s="829" t="s">
        <v>3098</v>
      </c>
      <c r="B6" s="917"/>
      <c r="C6" s="830"/>
      <c r="D6" s="40">
        <v>72870</v>
      </c>
      <c r="E6" s="14">
        <v>34300</v>
      </c>
      <c r="F6" s="14">
        <v>38570</v>
      </c>
      <c r="G6" s="135" t="s">
        <v>3367</v>
      </c>
      <c r="H6" s="135" t="s">
        <v>3367</v>
      </c>
      <c r="I6" s="135" t="s">
        <v>3367</v>
      </c>
      <c r="J6" s="214"/>
      <c r="K6" s="214"/>
      <c r="L6" s="215"/>
    </row>
    <row r="7" spans="1:12" ht="12" customHeight="1" x14ac:dyDescent="0.2">
      <c r="A7" s="829" t="s">
        <v>3099</v>
      </c>
      <c r="B7" s="917"/>
      <c r="C7" s="830"/>
      <c r="D7" s="40">
        <v>74454</v>
      </c>
      <c r="E7" s="14">
        <v>35251</v>
      </c>
      <c r="F7" s="14">
        <v>39203</v>
      </c>
      <c r="G7" s="40">
        <v>26</v>
      </c>
      <c r="H7" s="14">
        <v>15</v>
      </c>
      <c r="I7" s="40">
        <v>11</v>
      </c>
      <c r="J7" s="214"/>
      <c r="K7" s="214"/>
      <c r="L7" s="215"/>
    </row>
    <row r="8" spans="1:12" ht="12" customHeight="1" x14ac:dyDescent="0.2">
      <c r="A8" s="829" t="s">
        <v>3100</v>
      </c>
      <c r="B8" s="917"/>
      <c r="C8" s="830"/>
      <c r="D8" s="40">
        <v>74114</v>
      </c>
      <c r="E8" s="14">
        <v>35126</v>
      </c>
      <c r="F8" s="14">
        <v>38988</v>
      </c>
      <c r="G8" s="40">
        <v>41</v>
      </c>
      <c r="H8" s="14">
        <v>21</v>
      </c>
      <c r="I8" s="40">
        <v>20</v>
      </c>
      <c r="J8" s="214"/>
      <c r="K8" s="214"/>
      <c r="L8" s="215"/>
    </row>
    <row r="9" spans="1:12" ht="12" customHeight="1" x14ac:dyDescent="0.2">
      <c r="A9" s="829" t="s">
        <v>735</v>
      </c>
      <c r="B9" s="917"/>
      <c r="C9" s="830"/>
      <c r="D9" s="40">
        <v>72780</v>
      </c>
      <c r="E9" s="14">
        <v>34501</v>
      </c>
      <c r="F9" s="14">
        <v>38279</v>
      </c>
      <c r="G9" s="40">
        <v>40</v>
      </c>
      <c r="H9" s="14">
        <v>22</v>
      </c>
      <c r="I9" s="40">
        <v>18</v>
      </c>
      <c r="J9" s="214"/>
      <c r="K9" s="214"/>
      <c r="L9" s="215"/>
    </row>
    <row r="10" spans="1:12" ht="12" customHeight="1" x14ac:dyDescent="0.2">
      <c r="A10" s="829" t="s">
        <v>1007</v>
      </c>
      <c r="B10" s="917"/>
      <c r="C10" s="830"/>
      <c r="D10" s="40">
        <v>72412</v>
      </c>
      <c r="E10" s="14">
        <v>34304</v>
      </c>
      <c r="F10" s="14">
        <v>38108</v>
      </c>
      <c r="G10" s="40">
        <v>40</v>
      </c>
      <c r="H10" s="14">
        <v>20</v>
      </c>
      <c r="I10" s="40">
        <v>20</v>
      </c>
      <c r="J10" s="214"/>
      <c r="K10" s="214"/>
      <c r="L10" s="215"/>
    </row>
    <row r="11" spans="1:12" ht="12" customHeight="1" x14ac:dyDescent="0.2">
      <c r="A11" s="829" t="s">
        <v>1008</v>
      </c>
      <c r="B11" s="917"/>
      <c r="C11" s="830"/>
      <c r="D11" s="40">
        <v>71974</v>
      </c>
      <c r="E11" s="14">
        <v>34121</v>
      </c>
      <c r="F11" s="14">
        <v>37853</v>
      </c>
      <c r="G11" s="40">
        <v>43</v>
      </c>
      <c r="H11" s="14">
        <v>20</v>
      </c>
      <c r="I11" s="40">
        <v>23</v>
      </c>
      <c r="J11" s="214"/>
      <c r="K11" s="214"/>
      <c r="L11" s="215"/>
    </row>
    <row r="12" spans="1:12" ht="12" customHeight="1" x14ac:dyDescent="0.2">
      <c r="A12" s="916" t="s">
        <v>436</v>
      </c>
      <c r="B12" s="916"/>
      <c r="C12" s="916"/>
      <c r="D12" s="40">
        <v>71560</v>
      </c>
      <c r="E12" s="14">
        <v>33915</v>
      </c>
      <c r="F12" s="14">
        <v>37645</v>
      </c>
      <c r="G12" s="40">
        <v>37</v>
      </c>
      <c r="H12" s="14">
        <v>18</v>
      </c>
      <c r="I12" s="40">
        <v>19</v>
      </c>
      <c r="J12" s="214"/>
      <c r="K12" s="214"/>
      <c r="L12" s="215"/>
    </row>
    <row r="13" spans="1:12" ht="12" customHeight="1" x14ac:dyDescent="0.2">
      <c r="A13" s="916" t="s">
        <v>419</v>
      </c>
      <c r="B13" s="916"/>
      <c r="C13" s="916"/>
      <c r="D13" s="40">
        <v>71057</v>
      </c>
      <c r="E13" s="40">
        <v>33683</v>
      </c>
      <c r="F13" s="40">
        <v>37374</v>
      </c>
      <c r="G13" s="40">
        <v>37</v>
      </c>
      <c r="H13" s="40">
        <v>18</v>
      </c>
      <c r="I13" s="40">
        <v>19</v>
      </c>
      <c r="J13" s="214"/>
      <c r="K13" s="214"/>
      <c r="L13" s="215"/>
    </row>
    <row r="14" spans="1:12" ht="12" customHeight="1" x14ac:dyDescent="0.2">
      <c r="A14" s="916" t="s">
        <v>1033</v>
      </c>
      <c r="B14" s="916"/>
      <c r="C14" s="916"/>
      <c r="D14" s="40">
        <v>70537</v>
      </c>
      <c r="E14" s="40">
        <v>33456</v>
      </c>
      <c r="F14" s="40">
        <v>37081</v>
      </c>
      <c r="G14" s="40">
        <v>42</v>
      </c>
      <c r="H14" s="40">
        <v>22</v>
      </c>
      <c r="I14" s="40">
        <v>20</v>
      </c>
      <c r="J14" s="214"/>
      <c r="K14" s="214"/>
      <c r="L14" s="215"/>
    </row>
    <row r="15" spans="1:12" ht="12" customHeight="1" x14ac:dyDescent="0.2">
      <c r="A15" s="916" t="s">
        <v>2297</v>
      </c>
      <c r="B15" s="916"/>
      <c r="C15" s="916"/>
      <c r="D15" s="40">
        <v>70041</v>
      </c>
      <c r="E15" s="40">
        <v>33266</v>
      </c>
      <c r="F15" s="40">
        <v>36775</v>
      </c>
      <c r="G15" s="40">
        <v>41</v>
      </c>
      <c r="H15" s="40">
        <v>21</v>
      </c>
      <c r="I15" s="40">
        <v>20</v>
      </c>
      <c r="J15" s="214"/>
      <c r="K15" s="214"/>
      <c r="L15" s="215"/>
    </row>
    <row r="16" spans="1:12" ht="12" customHeight="1" x14ac:dyDescent="0.2">
      <c r="A16" s="916" t="s">
        <v>2637</v>
      </c>
      <c r="B16" s="916"/>
      <c r="C16" s="916"/>
      <c r="D16" s="40">
        <v>69442</v>
      </c>
      <c r="E16" s="40">
        <v>33032</v>
      </c>
      <c r="F16" s="40">
        <v>36410</v>
      </c>
      <c r="G16" s="40">
        <v>41</v>
      </c>
      <c r="H16" s="40">
        <v>21</v>
      </c>
      <c r="I16" s="40">
        <v>20</v>
      </c>
      <c r="J16" s="214"/>
      <c r="K16" s="214"/>
      <c r="L16" s="215"/>
    </row>
    <row r="17" spans="1:12" ht="12" customHeight="1" x14ac:dyDescent="0.2">
      <c r="A17" s="916" t="s">
        <v>2713</v>
      </c>
      <c r="B17" s="916"/>
      <c r="C17" s="916"/>
      <c r="D17" s="40">
        <v>70485</v>
      </c>
      <c r="E17" s="40">
        <v>33543</v>
      </c>
      <c r="F17" s="40">
        <v>36942</v>
      </c>
      <c r="G17" s="40">
        <v>40</v>
      </c>
      <c r="H17" s="40">
        <v>16</v>
      </c>
      <c r="I17" s="40">
        <v>24</v>
      </c>
      <c r="J17" s="214"/>
      <c r="K17" s="214"/>
      <c r="L17" s="215"/>
    </row>
    <row r="18" spans="1:12" ht="12" customHeight="1" x14ac:dyDescent="0.2">
      <c r="A18" s="916" t="s">
        <v>2944</v>
      </c>
      <c r="B18" s="916"/>
      <c r="C18" s="916"/>
      <c r="D18" s="40">
        <v>69868</v>
      </c>
      <c r="E18" s="219">
        <v>33290</v>
      </c>
      <c r="F18" s="219">
        <v>36578</v>
      </c>
      <c r="G18" s="40">
        <v>38</v>
      </c>
      <c r="H18" s="219">
        <v>16</v>
      </c>
      <c r="I18" s="219">
        <v>22</v>
      </c>
      <c r="J18" s="214"/>
      <c r="K18" s="214"/>
      <c r="L18" s="215"/>
    </row>
    <row r="19" spans="1:12" ht="12" customHeight="1" x14ac:dyDescent="0.2">
      <c r="A19" s="916" t="s">
        <v>3898</v>
      </c>
      <c r="B19" s="916"/>
      <c r="C19" s="916"/>
      <c r="D19" s="40">
        <v>69108</v>
      </c>
      <c r="E19" s="219">
        <v>32937</v>
      </c>
      <c r="F19" s="219">
        <v>36171</v>
      </c>
      <c r="G19" s="40">
        <v>36</v>
      </c>
      <c r="H19" s="219">
        <v>14</v>
      </c>
      <c r="I19" s="219">
        <v>22</v>
      </c>
      <c r="J19" s="214"/>
      <c r="K19" s="214"/>
      <c r="L19" s="215"/>
    </row>
    <row r="20" spans="1:12" ht="12" customHeight="1" x14ac:dyDescent="0.2">
      <c r="A20" s="932" t="s">
        <v>4040</v>
      </c>
      <c r="B20" s="932"/>
      <c r="C20" s="932"/>
      <c r="D20" s="219">
        <v>68335</v>
      </c>
      <c r="E20" s="219">
        <v>32655</v>
      </c>
      <c r="F20" s="219">
        <v>35680</v>
      </c>
      <c r="G20" s="219">
        <v>40</v>
      </c>
      <c r="H20" s="219">
        <v>15</v>
      </c>
      <c r="I20" s="219">
        <v>25</v>
      </c>
      <c r="J20" s="214"/>
      <c r="K20" s="214"/>
      <c r="L20" s="215"/>
    </row>
    <row r="21" spans="1:12" ht="12" customHeight="1" x14ac:dyDescent="0.2">
      <c r="A21" s="933" t="s">
        <v>4055</v>
      </c>
      <c r="B21" s="933"/>
      <c r="C21" s="933"/>
      <c r="D21" s="308">
        <v>67587</v>
      </c>
      <c r="E21" s="308">
        <v>32362</v>
      </c>
      <c r="F21" s="308">
        <v>35225</v>
      </c>
      <c r="G21" s="308">
        <v>36</v>
      </c>
      <c r="H21" s="308">
        <v>13</v>
      </c>
      <c r="I21" s="308">
        <v>23</v>
      </c>
      <c r="J21" s="309"/>
      <c r="K21" s="309"/>
      <c r="L21" s="310"/>
    </row>
    <row r="22" spans="1:12" ht="12" customHeight="1" x14ac:dyDescent="0.2">
      <c r="A22" s="932" t="s">
        <v>4263</v>
      </c>
      <c r="B22" s="932"/>
      <c r="C22" s="932"/>
      <c r="D22" s="219">
        <v>66883</v>
      </c>
      <c r="E22" s="219">
        <v>32024</v>
      </c>
      <c r="F22" s="219">
        <v>34859</v>
      </c>
      <c r="G22" s="219">
        <v>37</v>
      </c>
      <c r="H22" s="219">
        <v>14</v>
      </c>
      <c r="I22" s="219">
        <v>23</v>
      </c>
      <c r="J22" s="309"/>
      <c r="K22" s="309"/>
      <c r="L22" s="310"/>
    </row>
    <row r="23" spans="1:12" ht="12" customHeight="1" x14ac:dyDescent="0.2">
      <c r="A23" s="916" t="s">
        <v>4274</v>
      </c>
      <c r="B23" s="916"/>
      <c r="C23" s="916"/>
      <c r="D23" s="40">
        <v>66072</v>
      </c>
      <c r="E23" s="40">
        <v>31610</v>
      </c>
      <c r="F23" s="40">
        <v>34462</v>
      </c>
      <c r="G23" s="40">
        <v>38</v>
      </c>
      <c r="H23" s="40">
        <v>14</v>
      </c>
      <c r="I23" s="40">
        <v>24</v>
      </c>
      <c r="J23" s="309"/>
      <c r="K23" s="309"/>
      <c r="L23" s="310"/>
    </row>
    <row r="24" spans="1:12" ht="12" customHeight="1" x14ac:dyDescent="0.2">
      <c r="A24" s="916" t="s">
        <v>4405</v>
      </c>
      <c r="B24" s="916"/>
      <c r="C24" s="916"/>
      <c r="D24" s="40">
        <v>65117</v>
      </c>
      <c r="E24" s="40">
        <v>31159</v>
      </c>
      <c r="F24" s="40">
        <v>33958</v>
      </c>
      <c r="G24" s="40">
        <v>36</v>
      </c>
      <c r="H24" s="40">
        <v>12</v>
      </c>
      <c r="I24" s="40">
        <v>24</v>
      </c>
      <c r="J24" s="309"/>
      <c r="K24" s="309"/>
      <c r="L24" s="310"/>
    </row>
    <row r="25" spans="1:12" ht="12" customHeight="1" x14ac:dyDescent="0.2">
      <c r="A25" s="916" t="s">
        <v>4578</v>
      </c>
      <c r="B25" s="916"/>
      <c r="C25" s="916"/>
      <c r="D25" s="40">
        <v>64114</v>
      </c>
      <c r="E25" s="40">
        <v>30656</v>
      </c>
      <c r="F25" s="40">
        <v>33458</v>
      </c>
      <c r="G25" s="40">
        <v>35</v>
      </c>
      <c r="H25" s="40">
        <v>11</v>
      </c>
      <c r="I25" s="40">
        <v>24</v>
      </c>
      <c r="J25" s="214"/>
      <c r="K25" s="214"/>
      <c r="L25" s="215"/>
    </row>
    <row r="26" spans="1:12" ht="12" customHeight="1" x14ac:dyDescent="0.2">
      <c r="A26" s="571" t="s">
        <v>3101</v>
      </c>
      <c r="B26" s="15"/>
      <c r="C26" s="214"/>
      <c r="D26" s="15"/>
      <c r="E26" s="15"/>
      <c r="F26" s="214"/>
      <c r="G26" s="214"/>
      <c r="H26" s="214"/>
      <c r="I26" s="572" t="s">
        <v>1721</v>
      </c>
      <c r="J26" s="214"/>
      <c r="K26" s="214"/>
      <c r="L26" s="215"/>
    </row>
    <row r="27" spans="1:12" ht="12" customHeight="1" x14ac:dyDescent="0.2">
      <c r="A27" s="571" t="s">
        <v>830</v>
      </c>
      <c r="B27" s="15"/>
      <c r="C27" s="214"/>
      <c r="D27" s="214"/>
      <c r="E27" s="214"/>
      <c r="F27" s="214"/>
      <c r="G27" s="214"/>
      <c r="H27" s="214"/>
      <c r="I27" s="214"/>
      <c r="J27" s="214"/>
      <c r="K27" s="214"/>
      <c r="L27" s="215"/>
    </row>
    <row r="28" spans="1:12" ht="12" customHeight="1" x14ac:dyDescent="0.2">
      <c r="A28" s="571" t="s">
        <v>2714</v>
      </c>
      <c r="B28" s="15"/>
      <c r="C28" s="214"/>
      <c r="D28" s="214"/>
      <c r="E28" s="214"/>
      <c r="F28" s="214"/>
      <c r="G28" s="214"/>
      <c r="H28" s="214"/>
      <c r="I28" s="214"/>
      <c r="J28" s="214"/>
      <c r="K28" s="214"/>
      <c r="L28" s="215"/>
    </row>
    <row r="29" spans="1:12" ht="12" customHeight="1" x14ac:dyDescent="0.2">
      <c r="A29" s="573"/>
      <c r="B29" s="573"/>
      <c r="C29" s="214"/>
      <c r="D29" s="214"/>
      <c r="E29" s="214"/>
      <c r="F29" s="214"/>
      <c r="G29" s="214"/>
      <c r="H29" s="214"/>
      <c r="I29" s="214"/>
      <c r="J29" s="214"/>
      <c r="K29" s="214"/>
      <c r="L29" s="215"/>
    </row>
    <row r="30" spans="1:12" ht="24" customHeight="1" x14ac:dyDescent="0.2">
      <c r="A30" s="574" t="s">
        <v>1722</v>
      </c>
      <c r="B30" s="214"/>
      <c r="C30" s="214"/>
      <c r="D30" s="214"/>
      <c r="E30" s="214"/>
      <c r="F30" s="214"/>
      <c r="G30" s="214"/>
      <c r="H30" s="214"/>
      <c r="I30" s="214"/>
      <c r="J30" s="214"/>
      <c r="K30" s="214"/>
      <c r="L30" s="215"/>
    </row>
    <row r="31" spans="1:12" ht="12" customHeight="1" x14ac:dyDescent="0.2">
      <c r="A31" s="920" t="s">
        <v>1723</v>
      </c>
      <c r="B31" s="921"/>
      <c r="C31" s="924" t="s">
        <v>3102</v>
      </c>
      <c r="D31" s="575" t="s">
        <v>9</v>
      </c>
      <c r="E31" s="575"/>
      <c r="F31" s="575"/>
      <c r="G31" s="575" t="s">
        <v>1513</v>
      </c>
      <c r="H31" s="575"/>
      <c r="I31" s="575"/>
      <c r="J31" s="575" t="s">
        <v>1514</v>
      </c>
      <c r="K31" s="575"/>
      <c r="L31" s="576"/>
    </row>
    <row r="32" spans="1:12" ht="30" customHeight="1" x14ac:dyDescent="0.2">
      <c r="A32" s="922"/>
      <c r="B32" s="923"/>
      <c r="C32" s="925"/>
      <c r="D32" s="577" t="s">
        <v>1515</v>
      </c>
      <c r="E32" s="578" t="s">
        <v>1516</v>
      </c>
      <c r="F32" s="579" t="s">
        <v>1517</v>
      </c>
      <c r="G32" s="577" t="s">
        <v>1515</v>
      </c>
      <c r="H32" s="580" t="s">
        <v>1516</v>
      </c>
      <c r="I32" s="581" t="s">
        <v>1517</v>
      </c>
      <c r="J32" s="578" t="s">
        <v>1518</v>
      </c>
      <c r="K32" s="582" t="s">
        <v>1784</v>
      </c>
      <c r="L32" s="583" t="s">
        <v>1724</v>
      </c>
    </row>
    <row r="33" spans="1:12" ht="12" customHeight="1" x14ac:dyDescent="0.2">
      <c r="A33" s="926" t="s">
        <v>4312</v>
      </c>
      <c r="B33" s="927"/>
      <c r="C33" s="584"/>
      <c r="D33" s="585"/>
      <c r="E33" s="586"/>
      <c r="F33" s="587"/>
      <c r="G33" s="588"/>
      <c r="H33" s="589"/>
      <c r="I33" s="590"/>
      <c r="J33" s="586"/>
      <c r="K33" s="591"/>
      <c r="L33" s="592"/>
    </row>
    <row r="34" spans="1:12" ht="12" customHeight="1" x14ac:dyDescent="0.2">
      <c r="A34" s="593"/>
      <c r="B34" s="594" t="s">
        <v>1491</v>
      </c>
      <c r="C34" s="595">
        <v>45592</v>
      </c>
      <c r="D34" s="596">
        <v>63940</v>
      </c>
      <c r="E34" s="597">
        <v>30548</v>
      </c>
      <c r="F34" s="598">
        <v>33392</v>
      </c>
      <c r="G34" s="599">
        <v>59.97</v>
      </c>
      <c r="H34" s="600">
        <v>61.19</v>
      </c>
      <c r="I34" s="601">
        <v>58.85</v>
      </c>
      <c r="J34" s="597">
        <v>37369</v>
      </c>
      <c r="K34" s="602">
        <v>975</v>
      </c>
      <c r="L34" s="603">
        <v>0</v>
      </c>
    </row>
    <row r="35" spans="1:12" ht="12" customHeight="1" x14ac:dyDescent="0.2">
      <c r="A35" s="604"/>
      <c r="B35" s="605" t="s">
        <v>1492</v>
      </c>
      <c r="C35" s="606">
        <v>45592</v>
      </c>
      <c r="D35" s="607">
        <v>63940</v>
      </c>
      <c r="E35" s="608">
        <v>30548</v>
      </c>
      <c r="F35" s="609">
        <v>33392</v>
      </c>
      <c r="G35" s="610">
        <v>59.95</v>
      </c>
      <c r="H35" s="611">
        <v>61.18</v>
      </c>
      <c r="I35" s="612">
        <v>58.83</v>
      </c>
      <c r="J35" s="608">
        <v>37288</v>
      </c>
      <c r="K35" s="613">
        <v>1044</v>
      </c>
      <c r="L35" s="614">
        <v>1</v>
      </c>
    </row>
    <row r="36" spans="1:12" ht="12" customHeight="1" x14ac:dyDescent="0.2">
      <c r="A36" s="928" t="s">
        <v>1493</v>
      </c>
      <c r="B36" s="929"/>
      <c r="C36" s="615">
        <v>45592</v>
      </c>
      <c r="D36" s="365">
        <v>63940</v>
      </c>
      <c r="E36" s="366">
        <v>30548</v>
      </c>
      <c r="F36" s="367">
        <v>33392</v>
      </c>
      <c r="G36" s="368">
        <v>59.63</v>
      </c>
      <c r="H36" s="369">
        <v>60.8</v>
      </c>
      <c r="I36" s="370">
        <v>58.57</v>
      </c>
      <c r="J36" s="366">
        <v>37368</v>
      </c>
      <c r="K36" s="371">
        <v>745</v>
      </c>
      <c r="L36" s="383">
        <v>17</v>
      </c>
    </row>
    <row r="37" spans="1:12" ht="12" customHeight="1" x14ac:dyDescent="0.2">
      <c r="A37" s="926" t="s">
        <v>1494</v>
      </c>
      <c r="B37" s="927"/>
      <c r="C37" s="372"/>
      <c r="D37" s="585"/>
      <c r="E37" s="586"/>
      <c r="F37" s="587"/>
      <c r="G37" s="588"/>
      <c r="H37" s="589"/>
      <c r="I37" s="590"/>
      <c r="J37" s="586"/>
      <c r="K37" s="591"/>
      <c r="L37" s="592"/>
    </row>
    <row r="38" spans="1:12" ht="12" customHeight="1" x14ac:dyDescent="0.2">
      <c r="A38" s="616"/>
      <c r="B38" s="617" t="s">
        <v>1881</v>
      </c>
      <c r="C38" s="595">
        <v>44752</v>
      </c>
      <c r="D38" s="596">
        <v>66206</v>
      </c>
      <c r="E38" s="597">
        <v>31690</v>
      </c>
      <c r="F38" s="598">
        <v>34516</v>
      </c>
      <c r="G38" s="599">
        <v>56.27</v>
      </c>
      <c r="H38" s="600">
        <v>57.5</v>
      </c>
      <c r="I38" s="601">
        <v>55.14</v>
      </c>
      <c r="J38" s="597">
        <v>36227</v>
      </c>
      <c r="K38" s="602">
        <v>1025</v>
      </c>
      <c r="L38" s="618">
        <v>0</v>
      </c>
    </row>
    <row r="39" spans="1:12" ht="12" customHeight="1" x14ac:dyDescent="0.2">
      <c r="A39" s="619"/>
      <c r="B39" s="620" t="s">
        <v>1492</v>
      </c>
      <c r="C39" s="595">
        <f>C38</f>
        <v>44752</v>
      </c>
      <c r="D39" s="607">
        <f>D38</f>
        <v>66206</v>
      </c>
      <c r="E39" s="608">
        <f>E38</f>
        <v>31690</v>
      </c>
      <c r="F39" s="609">
        <f>F38</f>
        <v>34516</v>
      </c>
      <c r="G39" s="610">
        <v>56.25</v>
      </c>
      <c r="H39" s="611">
        <v>57.49</v>
      </c>
      <c r="I39" s="612">
        <v>55.12</v>
      </c>
      <c r="J39" s="608">
        <v>35885</v>
      </c>
      <c r="K39" s="613">
        <v>1359</v>
      </c>
      <c r="L39" s="621">
        <v>0</v>
      </c>
    </row>
    <row r="40" spans="1:12" ht="12" customHeight="1" x14ac:dyDescent="0.2">
      <c r="A40" s="928" t="s">
        <v>1882</v>
      </c>
      <c r="B40" s="929"/>
      <c r="C40" s="373">
        <v>45613</v>
      </c>
      <c r="D40" s="365">
        <v>63525</v>
      </c>
      <c r="E40" s="366">
        <v>30357</v>
      </c>
      <c r="F40" s="367">
        <v>33168</v>
      </c>
      <c r="G40" s="368">
        <v>60.51</v>
      </c>
      <c r="H40" s="369">
        <v>60.67</v>
      </c>
      <c r="I40" s="370">
        <v>60.37</v>
      </c>
      <c r="J40" s="366">
        <v>38099</v>
      </c>
      <c r="K40" s="371">
        <v>343</v>
      </c>
      <c r="L40" s="383">
        <v>0</v>
      </c>
    </row>
    <row r="41" spans="1:12" ht="12" customHeight="1" x14ac:dyDescent="0.2">
      <c r="A41" s="930" t="s">
        <v>4313</v>
      </c>
      <c r="B41" s="931"/>
      <c r="C41" s="372">
        <v>45025</v>
      </c>
      <c r="D41" s="365">
        <v>64669</v>
      </c>
      <c r="E41" s="366">
        <v>30935</v>
      </c>
      <c r="F41" s="367">
        <v>33734</v>
      </c>
      <c r="G41" s="368">
        <v>46.14</v>
      </c>
      <c r="H41" s="369">
        <v>46.84</v>
      </c>
      <c r="I41" s="370">
        <v>45.51</v>
      </c>
      <c r="J41" s="366">
        <v>29438</v>
      </c>
      <c r="K41" s="371">
        <v>402</v>
      </c>
      <c r="L41" s="382">
        <v>1</v>
      </c>
    </row>
    <row r="42" spans="1:12" ht="12" customHeight="1" x14ac:dyDescent="0.2">
      <c r="A42" s="934" t="s">
        <v>723</v>
      </c>
      <c r="B42" s="935"/>
      <c r="C42" s="373">
        <v>44311</v>
      </c>
      <c r="D42" s="365">
        <v>66243</v>
      </c>
      <c r="E42" s="366">
        <v>31690</v>
      </c>
      <c r="F42" s="367">
        <v>34553</v>
      </c>
      <c r="G42" s="368">
        <v>62.14</v>
      </c>
      <c r="H42" s="369">
        <v>61.61</v>
      </c>
      <c r="I42" s="370">
        <v>62.63</v>
      </c>
      <c r="J42" s="366">
        <v>40847</v>
      </c>
      <c r="K42" s="371">
        <v>316</v>
      </c>
      <c r="L42" s="383">
        <v>0</v>
      </c>
    </row>
    <row r="43" spans="1:12" ht="12" customHeight="1" x14ac:dyDescent="0.2">
      <c r="A43" s="918" t="s">
        <v>1407</v>
      </c>
      <c r="B43" s="919"/>
      <c r="C43" s="373">
        <v>44493</v>
      </c>
      <c r="D43" s="365">
        <v>66404</v>
      </c>
      <c r="E43" s="366">
        <v>31757</v>
      </c>
      <c r="F43" s="367">
        <v>34647</v>
      </c>
      <c r="G43" s="368">
        <v>64</v>
      </c>
      <c r="H43" s="369">
        <v>63.67</v>
      </c>
      <c r="I43" s="370">
        <v>64.3</v>
      </c>
      <c r="J43" s="366">
        <v>42048</v>
      </c>
      <c r="K43" s="371">
        <v>449</v>
      </c>
      <c r="L43" s="383">
        <v>1</v>
      </c>
    </row>
    <row r="44" spans="1:12" ht="12.75" customHeight="1" x14ac:dyDescent="0.2">
      <c r="A44" s="312"/>
      <c r="B44" s="309"/>
      <c r="C44" s="309"/>
      <c r="D44" s="309"/>
      <c r="E44" s="309"/>
      <c r="F44" s="309"/>
      <c r="G44" s="309"/>
      <c r="H44" s="309"/>
      <c r="I44" s="309"/>
      <c r="J44" s="309"/>
      <c r="K44" s="309"/>
      <c r="L44" s="311" t="s">
        <v>3103</v>
      </c>
    </row>
  </sheetData>
  <mergeCells count="33">
    <mergeCell ref="A3:C4"/>
    <mergeCell ref="A25:C25"/>
    <mergeCell ref="A16:C16"/>
    <mergeCell ref="A22:C22"/>
    <mergeCell ref="G3:I3"/>
    <mergeCell ref="A5:C5"/>
    <mergeCell ref="A6:C6"/>
    <mergeCell ref="A17:C17"/>
    <mergeCell ref="A8:C8"/>
    <mergeCell ref="A9:C9"/>
    <mergeCell ref="A10:C10"/>
    <mergeCell ref="A11:C11"/>
    <mergeCell ref="A12:C12"/>
    <mergeCell ref="A13:C13"/>
    <mergeCell ref="A14:C14"/>
    <mergeCell ref="A15:C15"/>
    <mergeCell ref="D3:F3"/>
    <mergeCell ref="A24:C24"/>
    <mergeCell ref="A7:C7"/>
    <mergeCell ref="A23:C23"/>
    <mergeCell ref="A43:B43"/>
    <mergeCell ref="A18:C18"/>
    <mergeCell ref="A31:B32"/>
    <mergeCell ref="C31:C32"/>
    <mergeCell ref="A33:B33"/>
    <mergeCell ref="A36:B36"/>
    <mergeCell ref="A37:B37"/>
    <mergeCell ref="A40:B40"/>
    <mergeCell ref="A41:B41"/>
    <mergeCell ref="A19:C19"/>
    <mergeCell ref="A20:C20"/>
    <mergeCell ref="A21:C21"/>
    <mergeCell ref="A42:B42"/>
  </mergeCells>
  <phoneticPr fontId="2"/>
  <pageMargins left="0.75" right="0.75" top="1" bottom="1" header="0.51200000000000001" footer="0.5120000000000000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tabColor theme="5" tint="0.39997558519241921"/>
  </sheetPr>
  <dimension ref="A1:E83"/>
  <sheetViews>
    <sheetView view="pageBreakPreview" topLeftCell="A47" zoomScaleNormal="100" zoomScaleSheetLayoutView="100" workbookViewId="0">
      <selection activeCell="G14" sqref="G14"/>
    </sheetView>
  </sheetViews>
  <sheetFormatPr defaultColWidth="9" defaultRowHeight="12" x14ac:dyDescent="0.2"/>
  <cols>
    <col min="1" max="1" width="22.453125" style="21" customWidth="1"/>
    <col min="2" max="4" width="16.6328125" style="21" customWidth="1"/>
    <col min="5" max="5" width="12.453125" style="21" bestFit="1" customWidth="1"/>
    <col min="6" max="16384" width="9" style="21"/>
  </cols>
  <sheetData>
    <row r="1" spans="1:5" ht="14.15" customHeight="1" x14ac:dyDescent="0.2">
      <c r="A1" s="6" t="s">
        <v>738</v>
      </c>
      <c r="B1" s="4"/>
      <c r="C1" s="4"/>
      <c r="D1" s="4"/>
      <c r="E1" s="1"/>
    </row>
    <row r="2" spans="1:5" ht="14.15" customHeight="1" x14ac:dyDescent="0.2">
      <c r="A2" s="6" t="s">
        <v>612</v>
      </c>
      <c r="B2" s="4"/>
      <c r="C2" s="4"/>
      <c r="D2" s="2" t="s">
        <v>613</v>
      </c>
      <c r="E2" s="1"/>
    </row>
    <row r="3" spans="1:5" ht="13.5" customHeight="1" x14ac:dyDescent="0.2">
      <c r="A3" s="640" t="s">
        <v>145</v>
      </c>
      <c r="B3" s="626" t="s">
        <v>4757</v>
      </c>
      <c r="C3" s="673"/>
      <c r="D3" s="627"/>
      <c r="E3" s="1"/>
    </row>
    <row r="4" spans="1:5" ht="13.5" customHeight="1" x14ac:dyDescent="0.2">
      <c r="A4" s="640"/>
      <c r="B4" s="184" t="s">
        <v>2952</v>
      </c>
      <c r="C4" s="184" t="s">
        <v>2953</v>
      </c>
      <c r="D4" s="184" t="s">
        <v>2954</v>
      </c>
      <c r="E4" s="1"/>
    </row>
    <row r="5" spans="1:5" ht="13.5" customHeight="1" x14ac:dyDescent="0.2">
      <c r="A5" s="184" t="s">
        <v>1527</v>
      </c>
      <c r="B5" s="133">
        <f>SUM(B6:B11)</f>
        <v>10303131</v>
      </c>
      <c r="C5" s="133">
        <f>SUM(C6:C11)</f>
        <v>9989708</v>
      </c>
      <c r="D5" s="622">
        <f>ROUNDDOWN(C5/B5,2)</f>
        <v>0.96</v>
      </c>
      <c r="E5" s="1"/>
    </row>
    <row r="6" spans="1:5" ht="13.5" customHeight="1" x14ac:dyDescent="0.2">
      <c r="A6" s="445" t="s">
        <v>45</v>
      </c>
      <c r="B6" s="133">
        <f>ROUND(4131963242/1000,0)</f>
        <v>4131963</v>
      </c>
      <c r="C6" s="133">
        <f>ROUND(4034462000/1000,0)</f>
        <v>4034462</v>
      </c>
      <c r="D6" s="622">
        <f t="shared" ref="D6:D11" si="0">ROUNDDOWN(C6/B6,2)</f>
        <v>0.97</v>
      </c>
      <c r="E6" s="1"/>
    </row>
    <row r="7" spans="1:5" ht="13.5" customHeight="1" x14ac:dyDescent="0.2">
      <c r="A7" s="445" t="s">
        <v>798</v>
      </c>
      <c r="B7" s="133">
        <f>ROUND(5162106703/1000,0)</f>
        <v>5162107</v>
      </c>
      <c r="C7" s="133">
        <f>ROUND(4959970341/1000,0)</f>
        <v>4959970</v>
      </c>
      <c r="D7" s="622">
        <f t="shared" si="0"/>
        <v>0.96</v>
      </c>
      <c r="E7" s="1"/>
    </row>
    <row r="8" spans="1:5" ht="13.5" customHeight="1" x14ac:dyDescent="0.2">
      <c r="A8" s="445" t="s">
        <v>799</v>
      </c>
      <c r="B8" s="133">
        <f>ROUND(356253000/1000,0)</f>
        <v>356253</v>
      </c>
      <c r="C8" s="133">
        <f>ROUND(344004867/1000,0)</f>
        <v>344005</v>
      </c>
      <c r="D8" s="622">
        <f t="shared" si="0"/>
        <v>0.96</v>
      </c>
      <c r="E8" s="1"/>
    </row>
    <row r="9" spans="1:5" ht="13.5" customHeight="1" x14ac:dyDescent="0.2">
      <c r="A9" s="445" t="s">
        <v>1681</v>
      </c>
      <c r="B9" s="133">
        <f>ROUND(554396015/1000,0)</f>
        <v>554396</v>
      </c>
      <c r="C9" s="133">
        <f>ROUND(554396015/1000,0)</f>
        <v>554396</v>
      </c>
      <c r="D9" s="622">
        <f t="shared" si="0"/>
        <v>1</v>
      </c>
      <c r="E9" s="1"/>
    </row>
    <row r="10" spans="1:5" ht="13.5" customHeight="1" x14ac:dyDescent="0.2">
      <c r="A10" s="445" t="s">
        <v>1495</v>
      </c>
      <c r="B10" s="133">
        <f>ROUND(96635500/1000,0)</f>
        <v>96636</v>
      </c>
      <c r="C10" s="133">
        <f>ROUND(96635500/1000,0)</f>
        <v>96636</v>
      </c>
      <c r="D10" s="622">
        <f t="shared" si="0"/>
        <v>1</v>
      </c>
      <c r="E10" s="1"/>
    </row>
    <row r="11" spans="1:5" ht="13.5" customHeight="1" x14ac:dyDescent="0.2">
      <c r="A11" s="445" t="s">
        <v>1496</v>
      </c>
      <c r="B11" s="133">
        <f>ROUND(1775528/1000,0)</f>
        <v>1776</v>
      </c>
      <c r="C11" s="133">
        <f>ROUND(238624/1000,0)</f>
        <v>239</v>
      </c>
      <c r="D11" s="622">
        <f t="shared" si="0"/>
        <v>0.13</v>
      </c>
      <c r="E11" s="1"/>
    </row>
    <row r="12" spans="1:5" ht="12" customHeight="1" x14ac:dyDescent="0.2">
      <c r="A12" s="4" t="s">
        <v>146</v>
      </c>
      <c r="B12" s="4"/>
      <c r="C12" s="4"/>
      <c r="D12" s="2" t="s">
        <v>2268</v>
      </c>
      <c r="E12" s="1"/>
    </row>
    <row r="13" spans="1:5" ht="12" customHeight="1" x14ac:dyDescent="0.2">
      <c r="A13" s="4"/>
      <c r="B13" s="4"/>
      <c r="C13" s="4"/>
      <c r="D13" s="4"/>
      <c r="E13" s="1"/>
    </row>
    <row r="14" spans="1:5" ht="14.15" customHeight="1" x14ac:dyDescent="0.2">
      <c r="A14" s="6" t="s">
        <v>4788</v>
      </c>
      <c r="B14" s="4"/>
      <c r="C14" s="2" t="s">
        <v>1408</v>
      </c>
      <c r="D14" s="4"/>
      <c r="E14" s="1"/>
    </row>
    <row r="15" spans="1:5" ht="13.5" customHeight="1" x14ac:dyDescent="0.2">
      <c r="A15" s="640" t="s">
        <v>756</v>
      </c>
      <c r="B15" s="640" t="s">
        <v>147</v>
      </c>
      <c r="C15" s="640"/>
      <c r="D15" s="4"/>
      <c r="E15" s="1"/>
    </row>
    <row r="16" spans="1:5" ht="13.5" customHeight="1" x14ac:dyDescent="0.2">
      <c r="A16" s="640"/>
      <c r="B16" s="184" t="s">
        <v>148</v>
      </c>
      <c r="C16" s="184" t="s">
        <v>739</v>
      </c>
      <c r="D16" s="82"/>
      <c r="E16" s="1"/>
    </row>
    <row r="17" spans="1:5" ht="13.5" customHeight="1" x14ac:dyDescent="0.2">
      <c r="A17" s="386" t="s">
        <v>1230</v>
      </c>
      <c r="B17" s="19">
        <v>51068271000</v>
      </c>
      <c r="C17" s="19">
        <v>49361973223</v>
      </c>
      <c r="D17" s="82"/>
      <c r="E17" s="1"/>
    </row>
    <row r="18" spans="1:5" ht="13.5" customHeight="1" x14ac:dyDescent="0.2">
      <c r="A18" s="184" t="s">
        <v>1423</v>
      </c>
      <c r="B18" s="146">
        <v>9864037000</v>
      </c>
      <c r="C18" s="146">
        <v>9989707970</v>
      </c>
      <c r="D18" s="4"/>
      <c r="E18" s="1"/>
    </row>
    <row r="19" spans="1:5" ht="13.5" customHeight="1" x14ac:dyDescent="0.2">
      <c r="A19" s="184" t="s">
        <v>1424</v>
      </c>
      <c r="B19" s="146">
        <v>436837000</v>
      </c>
      <c r="C19" s="146">
        <v>436837000</v>
      </c>
      <c r="D19" s="4"/>
      <c r="E19" s="1"/>
    </row>
    <row r="20" spans="1:5" ht="13.5" customHeight="1" x14ac:dyDescent="0.2">
      <c r="A20" s="184" t="s">
        <v>1425</v>
      </c>
      <c r="B20" s="146">
        <v>4720000</v>
      </c>
      <c r="C20" s="146">
        <v>4720000</v>
      </c>
      <c r="D20" s="4"/>
      <c r="E20" s="1"/>
    </row>
    <row r="21" spans="1:5" ht="13.5" customHeight="1" x14ac:dyDescent="0.2">
      <c r="A21" s="184" t="s">
        <v>1065</v>
      </c>
      <c r="B21" s="146">
        <v>86530000</v>
      </c>
      <c r="C21" s="146">
        <v>86530000</v>
      </c>
      <c r="D21" s="4"/>
      <c r="E21" s="1"/>
    </row>
    <row r="22" spans="1:5" ht="13.5" customHeight="1" x14ac:dyDescent="0.2">
      <c r="A22" s="184" t="s">
        <v>1066</v>
      </c>
      <c r="B22" s="146">
        <v>92424000</v>
      </c>
      <c r="C22" s="146">
        <v>92424000</v>
      </c>
      <c r="D22" s="4"/>
      <c r="E22" s="1"/>
    </row>
    <row r="23" spans="1:5" ht="13.5" customHeight="1" x14ac:dyDescent="0.2">
      <c r="A23" s="184" t="s">
        <v>4077</v>
      </c>
      <c r="B23" s="146">
        <v>185845000</v>
      </c>
      <c r="C23" s="146">
        <v>185845000</v>
      </c>
      <c r="D23" s="4"/>
      <c r="E23" s="1"/>
    </row>
    <row r="24" spans="1:5" ht="13.5" customHeight="1" x14ac:dyDescent="0.2">
      <c r="A24" s="184" t="s">
        <v>1625</v>
      </c>
      <c r="B24" s="146">
        <v>1897650000</v>
      </c>
      <c r="C24" s="146">
        <v>1897650000</v>
      </c>
      <c r="D24" s="4"/>
      <c r="E24" s="1"/>
    </row>
    <row r="25" spans="1:5" ht="13.5" customHeight="1" x14ac:dyDescent="0.2">
      <c r="A25" s="184" t="s">
        <v>1067</v>
      </c>
      <c r="B25" s="146">
        <v>10121000</v>
      </c>
      <c r="C25" s="146">
        <v>10121545</v>
      </c>
      <c r="D25" s="4"/>
      <c r="E25" s="1"/>
    </row>
    <row r="26" spans="1:5" ht="13.5" customHeight="1" x14ac:dyDescent="0.2">
      <c r="A26" s="184" t="s">
        <v>1128</v>
      </c>
      <c r="B26" s="146">
        <v>3858000</v>
      </c>
      <c r="C26" s="146">
        <v>3858273</v>
      </c>
      <c r="D26" s="4"/>
      <c r="E26" s="1"/>
    </row>
    <row r="27" spans="1:5" ht="13.5" customHeight="1" x14ac:dyDescent="0.2">
      <c r="A27" s="184" t="s">
        <v>4056</v>
      </c>
      <c r="B27" s="146">
        <v>70241000</v>
      </c>
      <c r="C27" s="146">
        <v>70241000</v>
      </c>
      <c r="D27" s="4"/>
      <c r="E27" s="1"/>
    </row>
    <row r="28" spans="1:5" ht="13.5" customHeight="1" x14ac:dyDescent="0.2">
      <c r="A28" s="184" t="s">
        <v>1129</v>
      </c>
      <c r="B28" s="146">
        <v>63594000</v>
      </c>
      <c r="C28" s="146">
        <v>63594000</v>
      </c>
      <c r="D28" s="4"/>
      <c r="E28" s="1"/>
    </row>
    <row r="29" spans="1:5" ht="13.5" customHeight="1" x14ac:dyDescent="0.2">
      <c r="A29" s="184" t="s">
        <v>1130</v>
      </c>
      <c r="B29" s="146">
        <v>17915864000</v>
      </c>
      <c r="C29" s="146">
        <v>17915864000</v>
      </c>
      <c r="D29" s="4"/>
      <c r="E29" s="1"/>
    </row>
    <row r="30" spans="1:5" ht="13.5" customHeight="1" x14ac:dyDescent="0.2">
      <c r="A30" s="184" t="s">
        <v>1409</v>
      </c>
      <c r="B30" s="146">
        <v>8385000</v>
      </c>
      <c r="C30" s="146">
        <v>8385000</v>
      </c>
      <c r="D30" s="4"/>
      <c r="E30" s="1"/>
    </row>
    <row r="31" spans="1:5" ht="13.5" customHeight="1" x14ac:dyDescent="0.2">
      <c r="A31" s="184" t="s">
        <v>1131</v>
      </c>
      <c r="B31" s="146">
        <v>155460000</v>
      </c>
      <c r="C31" s="146">
        <v>153537701</v>
      </c>
      <c r="D31" s="4"/>
      <c r="E31" s="1"/>
    </row>
    <row r="32" spans="1:5" ht="13.5" customHeight="1" x14ac:dyDescent="0.2">
      <c r="A32" s="184" t="s">
        <v>189</v>
      </c>
      <c r="B32" s="146">
        <v>747500000</v>
      </c>
      <c r="C32" s="146">
        <v>760075744</v>
      </c>
      <c r="D32" s="4"/>
      <c r="E32" s="1"/>
    </row>
    <row r="33" spans="1:5" ht="13.5" customHeight="1" x14ac:dyDescent="0.2">
      <c r="A33" s="184" t="s">
        <v>1132</v>
      </c>
      <c r="B33" s="146">
        <v>7140097754</v>
      </c>
      <c r="C33" s="146">
        <v>6543095956</v>
      </c>
      <c r="D33" s="4"/>
      <c r="E33" s="1"/>
    </row>
    <row r="34" spans="1:5" ht="13.5" customHeight="1" x14ac:dyDescent="0.2">
      <c r="A34" s="184" t="s">
        <v>1133</v>
      </c>
      <c r="B34" s="146">
        <v>3912608922</v>
      </c>
      <c r="C34" s="146">
        <v>3607737180</v>
      </c>
      <c r="D34" s="4"/>
      <c r="E34" s="1"/>
    </row>
    <row r="35" spans="1:5" ht="13.5" customHeight="1" x14ac:dyDescent="0.2">
      <c r="A35" s="184" t="s">
        <v>1134</v>
      </c>
      <c r="B35" s="146">
        <v>79247000</v>
      </c>
      <c r="C35" s="146">
        <v>88769980</v>
      </c>
      <c r="D35" s="4"/>
      <c r="E35" s="1"/>
    </row>
    <row r="36" spans="1:5" ht="13.5" customHeight="1" x14ac:dyDescent="0.2">
      <c r="A36" s="184" t="s">
        <v>1135</v>
      </c>
      <c r="B36" s="146">
        <v>1380943000</v>
      </c>
      <c r="C36" s="146">
        <v>1355482428</v>
      </c>
      <c r="D36" s="4"/>
      <c r="E36" s="1"/>
    </row>
    <row r="37" spans="1:5" ht="13.5" customHeight="1" x14ac:dyDescent="0.2">
      <c r="A37" s="184" t="s">
        <v>1806</v>
      </c>
      <c r="B37" s="146">
        <v>1217589000</v>
      </c>
      <c r="C37" s="146">
        <v>1210885423</v>
      </c>
      <c r="D37" s="4"/>
      <c r="E37" s="1"/>
    </row>
    <row r="38" spans="1:5" ht="13.5" customHeight="1" x14ac:dyDescent="0.2">
      <c r="A38" s="184" t="s">
        <v>1635</v>
      </c>
      <c r="B38" s="146">
        <v>1289112324</v>
      </c>
      <c r="C38" s="146">
        <v>1289111823</v>
      </c>
      <c r="D38" s="4"/>
      <c r="E38" s="1"/>
    </row>
    <row r="39" spans="1:5" ht="12" customHeight="1" x14ac:dyDescent="0.2">
      <c r="A39" s="184" t="s">
        <v>1636</v>
      </c>
      <c r="B39" s="146">
        <v>1558007000</v>
      </c>
      <c r="C39" s="146">
        <v>1550699200</v>
      </c>
      <c r="D39" s="4"/>
      <c r="E39" s="1"/>
    </row>
    <row r="40" spans="1:5" ht="12" customHeight="1" x14ac:dyDescent="0.2">
      <c r="A40" s="184" t="s">
        <v>784</v>
      </c>
      <c r="B40" s="146">
        <v>2947600000</v>
      </c>
      <c r="C40" s="146">
        <v>2036800000</v>
      </c>
      <c r="D40" s="4"/>
      <c r="E40" s="1"/>
    </row>
    <row r="41" spans="1:5" ht="12" customHeight="1" x14ac:dyDescent="0.2">
      <c r="A41" s="197"/>
      <c r="B41" s="48"/>
      <c r="C41" s="48"/>
      <c r="D41" s="4"/>
      <c r="E41" s="1"/>
    </row>
    <row r="42" spans="1:5" ht="13.5" customHeight="1" x14ac:dyDescent="0.2">
      <c r="A42" s="704" t="s">
        <v>756</v>
      </c>
      <c r="B42" s="626" t="s">
        <v>149</v>
      </c>
      <c r="C42" s="627"/>
      <c r="D42" s="4"/>
      <c r="E42" s="1"/>
    </row>
    <row r="43" spans="1:5" ht="13.5" customHeight="1" x14ac:dyDescent="0.2">
      <c r="A43" s="706"/>
      <c r="B43" s="184" t="s">
        <v>148</v>
      </c>
      <c r="C43" s="184" t="s">
        <v>150</v>
      </c>
      <c r="D43" s="4"/>
      <c r="E43" s="1"/>
    </row>
    <row r="44" spans="1:5" ht="13.5" customHeight="1" x14ac:dyDescent="0.2">
      <c r="A44" s="386" t="s">
        <v>785</v>
      </c>
      <c r="B44" s="19">
        <v>51068271000</v>
      </c>
      <c r="C44" s="19">
        <v>47944077734</v>
      </c>
      <c r="D44" s="4"/>
      <c r="E44" s="1"/>
    </row>
    <row r="45" spans="1:5" ht="13.5" customHeight="1" x14ac:dyDescent="0.2">
      <c r="A45" s="184" t="s">
        <v>1410</v>
      </c>
      <c r="B45" s="135">
        <v>256904000</v>
      </c>
      <c r="C45" s="146">
        <v>253678353</v>
      </c>
      <c r="D45" s="4"/>
      <c r="E45" s="1"/>
    </row>
    <row r="46" spans="1:5" ht="13.5" customHeight="1" x14ac:dyDescent="0.2">
      <c r="A46" s="184" t="s">
        <v>1411</v>
      </c>
      <c r="B46" s="135">
        <v>8074794000</v>
      </c>
      <c r="C46" s="146">
        <v>7818853250</v>
      </c>
      <c r="D46" s="4"/>
      <c r="E46" s="1"/>
    </row>
    <row r="47" spans="1:5" ht="13.5" customHeight="1" x14ac:dyDescent="0.2">
      <c r="A47" s="184" t="s">
        <v>1412</v>
      </c>
      <c r="B47" s="135">
        <v>15523352000</v>
      </c>
      <c r="C47" s="146">
        <v>14877256195</v>
      </c>
      <c r="D47" s="4"/>
      <c r="E47" s="1"/>
    </row>
    <row r="48" spans="1:5" ht="13.5" customHeight="1" x14ac:dyDescent="0.2">
      <c r="A48" s="184" t="s">
        <v>1413</v>
      </c>
      <c r="B48" s="135">
        <v>4852089000</v>
      </c>
      <c r="C48" s="146">
        <v>4752588891</v>
      </c>
      <c r="D48" s="4"/>
      <c r="E48" s="1"/>
    </row>
    <row r="49" spans="1:5" ht="13.5" customHeight="1" x14ac:dyDescent="0.2">
      <c r="A49" s="184" t="s">
        <v>1414</v>
      </c>
      <c r="B49" s="135">
        <v>50281000</v>
      </c>
      <c r="C49" s="146">
        <v>50042600</v>
      </c>
      <c r="D49" s="4"/>
      <c r="E49" s="1"/>
    </row>
    <row r="50" spans="1:5" ht="13.5" customHeight="1" x14ac:dyDescent="0.2">
      <c r="A50" s="184" t="s">
        <v>1415</v>
      </c>
      <c r="B50" s="135">
        <v>2299461000</v>
      </c>
      <c r="C50" s="146">
        <v>1900771120</v>
      </c>
      <c r="D50" s="4"/>
      <c r="E50" s="1"/>
    </row>
    <row r="51" spans="1:5" ht="13.5" customHeight="1" x14ac:dyDescent="0.2">
      <c r="A51" s="184" t="s">
        <v>1034</v>
      </c>
      <c r="B51" s="135">
        <v>1337462000</v>
      </c>
      <c r="C51" s="146">
        <v>1214515424</v>
      </c>
      <c r="D51" s="4"/>
      <c r="E51" s="1"/>
    </row>
    <row r="52" spans="1:5" ht="13.5" customHeight="1" x14ac:dyDescent="0.2">
      <c r="A52" s="184" t="s">
        <v>1035</v>
      </c>
      <c r="B52" s="135">
        <v>6074707000</v>
      </c>
      <c r="C52" s="146">
        <v>5272753297</v>
      </c>
      <c r="D52" s="4"/>
      <c r="E52" s="1"/>
    </row>
    <row r="53" spans="1:5" ht="13.5" customHeight="1" x14ac:dyDescent="0.2">
      <c r="A53" s="184" t="s">
        <v>1036</v>
      </c>
      <c r="B53" s="135">
        <v>1610483000</v>
      </c>
      <c r="C53" s="146">
        <v>1483076404</v>
      </c>
      <c r="D53" s="4"/>
      <c r="E53" s="1"/>
    </row>
    <row r="54" spans="1:5" ht="13.5" customHeight="1" x14ac:dyDescent="0.2">
      <c r="A54" s="184" t="s">
        <v>1037</v>
      </c>
      <c r="B54" s="135">
        <v>4564511000</v>
      </c>
      <c r="C54" s="146">
        <v>4102271580</v>
      </c>
      <c r="D54" s="4"/>
      <c r="E54" s="1"/>
    </row>
    <row r="55" spans="1:5" ht="13.5" customHeight="1" x14ac:dyDescent="0.2">
      <c r="A55" s="184" t="s">
        <v>1161</v>
      </c>
      <c r="B55" s="135">
        <v>298140000</v>
      </c>
      <c r="C55" s="146">
        <v>101281249</v>
      </c>
      <c r="D55" s="4"/>
      <c r="E55" s="1"/>
    </row>
    <row r="56" spans="1:5" ht="13.5" customHeight="1" x14ac:dyDescent="0.2">
      <c r="A56" s="184" t="s">
        <v>1038</v>
      </c>
      <c r="B56" s="135">
        <v>6083243000</v>
      </c>
      <c r="C56" s="146">
        <v>6083071371</v>
      </c>
      <c r="D56" s="4"/>
      <c r="E56" s="1"/>
    </row>
    <row r="57" spans="1:5" ht="13.5" customHeight="1" x14ac:dyDescent="0.2">
      <c r="A57" s="184" t="s">
        <v>719</v>
      </c>
      <c r="B57" s="135">
        <v>33918000</v>
      </c>
      <c r="C57" s="146">
        <v>33918000</v>
      </c>
      <c r="D57" s="4"/>
      <c r="E57" s="1"/>
    </row>
    <row r="58" spans="1:5" ht="13.5" customHeight="1" x14ac:dyDescent="0.2">
      <c r="A58" s="184" t="s">
        <v>1581</v>
      </c>
      <c r="B58" s="135">
        <v>8926000</v>
      </c>
      <c r="C58" s="146">
        <v>0</v>
      </c>
      <c r="D58" s="4"/>
      <c r="E58" s="1"/>
    </row>
    <row r="59" spans="1:5" ht="12" customHeight="1" x14ac:dyDescent="0.2">
      <c r="A59" s="4"/>
      <c r="B59" s="4"/>
      <c r="C59" s="2" t="s">
        <v>2650</v>
      </c>
      <c r="D59" s="1"/>
      <c r="E59" s="1"/>
    </row>
    <row r="60" spans="1:5" ht="12" customHeight="1" x14ac:dyDescent="0.2">
      <c r="A60" s="4"/>
      <c r="B60" s="4"/>
      <c r="C60" s="4"/>
      <c r="D60" s="4"/>
      <c r="E60" s="1"/>
    </row>
    <row r="61" spans="1:5" ht="14.15" customHeight="1" x14ac:dyDescent="0.2">
      <c r="A61" s="6" t="s">
        <v>4789</v>
      </c>
      <c r="B61" s="4"/>
      <c r="C61" s="2" t="s">
        <v>1408</v>
      </c>
      <c r="D61" s="4"/>
      <c r="E61" s="1"/>
    </row>
    <row r="62" spans="1:5" ht="14.15" customHeight="1" x14ac:dyDescent="0.2">
      <c r="A62" s="99" t="s">
        <v>756</v>
      </c>
      <c r="B62" s="184" t="s">
        <v>151</v>
      </c>
      <c r="C62" s="184" t="s">
        <v>150</v>
      </c>
      <c r="D62" s="4"/>
      <c r="E62" s="1"/>
    </row>
    <row r="63" spans="1:5" ht="14.15" customHeight="1" x14ac:dyDescent="0.2">
      <c r="A63" s="165" t="s">
        <v>152</v>
      </c>
      <c r="B63" s="186">
        <v>20938792608</v>
      </c>
      <c r="C63" s="186">
        <v>20267346652</v>
      </c>
      <c r="D63" s="4"/>
      <c r="E63" s="1"/>
    </row>
    <row r="64" spans="1:5" ht="14.15" customHeight="1" x14ac:dyDescent="0.2">
      <c r="A64" s="99" t="s">
        <v>611</v>
      </c>
      <c r="B64" s="150">
        <v>8740248753</v>
      </c>
      <c r="C64" s="150">
        <v>8649328558</v>
      </c>
      <c r="D64" s="4"/>
      <c r="E64" s="1"/>
    </row>
    <row r="65" spans="1:5" ht="14.15" customHeight="1" x14ac:dyDescent="0.2">
      <c r="A65" s="99" t="s">
        <v>854</v>
      </c>
      <c r="B65" s="150">
        <v>79178470</v>
      </c>
      <c r="C65" s="150">
        <v>71567910</v>
      </c>
      <c r="D65" s="4"/>
      <c r="E65" s="1"/>
    </row>
    <row r="66" spans="1:5" ht="14.15" customHeight="1" x14ac:dyDescent="0.2">
      <c r="A66" s="99" t="s">
        <v>1903</v>
      </c>
      <c r="B66" s="150">
        <v>1348201440</v>
      </c>
      <c r="C66" s="150">
        <v>1316262146</v>
      </c>
      <c r="D66" s="4"/>
      <c r="E66" s="1"/>
    </row>
    <row r="67" spans="1:5" ht="14.15" customHeight="1" x14ac:dyDescent="0.2">
      <c r="A67" s="99" t="s">
        <v>720</v>
      </c>
      <c r="B67" s="150">
        <v>10319597937</v>
      </c>
      <c r="C67" s="150">
        <v>9827908169</v>
      </c>
      <c r="D67" s="4"/>
      <c r="E67" s="1"/>
    </row>
    <row r="68" spans="1:5" ht="14.15" customHeight="1" x14ac:dyDescent="0.2">
      <c r="A68" s="99" t="s">
        <v>608</v>
      </c>
      <c r="B68" s="150">
        <v>301204624</v>
      </c>
      <c r="C68" s="150">
        <v>261295429</v>
      </c>
      <c r="D68" s="4"/>
      <c r="E68" s="1"/>
    </row>
    <row r="69" spans="1:5" ht="14.15" customHeight="1" x14ac:dyDescent="0.2">
      <c r="A69" s="99" t="s">
        <v>1432</v>
      </c>
      <c r="B69" s="150">
        <v>10547345</v>
      </c>
      <c r="C69" s="150">
        <v>7860544</v>
      </c>
      <c r="D69" s="4"/>
      <c r="E69" s="1"/>
    </row>
    <row r="70" spans="1:5" ht="14.15" customHeight="1" x14ac:dyDescent="0.2">
      <c r="A70" s="99" t="s">
        <v>2193</v>
      </c>
      <c r="B70" s="150">
        <v>2006700</v>
      </c>
      <c r="C70" s="150">
        <v>59771</v>
      </c>
      <c r="D70" s="4"/>
      <c r="E70" s="1"/>
    </row>
    <row r="71" spans="1:5" ht="14.15" customHeight="1" x14ac:dyDescent="0.2">
      <c r="A71" s="99" t="s">
        <v>2651</v>
      </c>
      <c r="B71" s="150">
        <v>137807339</v>
      </c>
      <c r="C71" s="150">
        <v>133064125</v>
      </c>
      <c r="D71" s="4"/>
      <c r="E71" s="1"/>
    </row>
    <row r="72" spans="1:5" ht="12" customHeight="1" x14ac:dyDescent="0.2">
      <c r="A72" s="4" t="s">
        <v>2652</v>
      </c>
      <c r="B72" s="4"/>
      <c r="C72" s="2" t="s">
        <v>153</v>
      </c>
      <c r="D72" s="4"/>
      <c r="E72" s="1"/>
    </row>
    <row r="73" spans="1:5" ht="12" customHeight="1" x14ac:dyDescent="0.2">
      <c r="A73" s="4"/>
      <c r="B73" s="4"/>
      <c r="C73" s="4"/>
      <c r="D73" s="4"/>
      <c r="E73" s="1"/>
    </row>
    <row r="74" spans="1:5" ht="14.15" customHeight="1" x14ac:dyDescent="0.2">
      <c r="A74" s="6" t="s">
        <v>4790</v>
      </c>
      <c r="B74" s="4"/>
      <c r="C74" s="4"/>
      <c r="D74" s="2" t="s">
        <v>1408</v>
      </c>
      <c r="E74" s="1"/>
    </row>
    <row r="75" spans="1:5" ht="14.15" customHeight="1" x14ac:dyDescent="0.2">
      <c r="A75" s="704" t="s">
        <v>2653</v>
      </c>
      <c r="B75" s="704" t="s">
        <v>756</v>
      </c>
      <c r="C75" s="626" t="s">
        <v>154</v>
      </c>
      <c r="D75" s="627"/>
      <c r="E75" s="1"/>
    </row>
    <row r="76" spans="1:5" ht="14.15" customHeight="1" x14ac:dyDescent="0.2">
      <c r="A76" s="706"/>
      <c r="B76" s="706"/>
      <c r="C76" s="184" t="s">
        <v>2654</v>
      </c>
      <c r="D76" s="184" t="s">
        <v>155</v>
      </c>
      <c r="E76" s="1"/>
    </row>
    <row r="77" spans="1:5" ht="14.15" customHeight="1" x14ac:dyDescent="0.2">
      <c r="A77" s="704" t="s">
        <v>2197</v>
      </c>
      <c r="B77" s="271" t="s">
        <v>1582</v>
      </c>
      <c r="C77" s="150">
        <v>2537586042</v>
      </c>
      <c r="D77" s="150">
        <v>2104710849</v>
      </c>
      <c r="E77" s="1"/>
    </row>
    <row r="78" spans="1:5" ht="14.15" customHeight="1" x14ac:dyDescent="0.2">
      <c r="A78" s="706"/>
      <c r="B78" s="271" t="s">
        <v>1583</v>
      </c>
      <c r="C78" s="150">
        <v>566383304</v>
      </c>
      <c r="D78" s="150">
        <v>2217556668</v>
      </c>
      <c r="E78" s="1"/>
    </row>
    <row r="79" spans="1:5" ht="14.15" customHeight="1" x14ac:dyDescent="0.2">
      <c r="A79" s="704" t="s">
        <v>2198</v>
      </c>
      <c r="B79" s="271" t="s">
        <v>1582</v>
      </c>
      <c r="C79" s="150">
        <v>5622195088</v>
      </c>
      <c r="D79" s="150">
        <v>4782687630</v>
      </c>
      <c r="E79" s="1"/>
    </row>
    <row r="80" spans="1:5" ht="14.15" customHeight="1" x14ac:dyDescent="0.2">
      <c r="A80" s="706"/>
      <c r="B80" s="271" t="s">
        <v>1583</v>
      </c>
      <c r="C80" s="150">
        <v>2639349274</v>
      </c>
      <c r="D80" s="150">
        <v>5209640155</v>
      </c>
      <c r="E80" s="1"/>
    </row>
    <row r="81" spans="1:5" ht="12" customHeight="1" x14ac:dyDescent="0.2">
      <c r="A81" s="7" t="s">
        <v>88</v>
      </c>
      <c r="B81" s="1"/>
      <c r="C81" s="4"/>
      <c r="D81" s="2" t="s">
        <v>4451</v>
      </c>
      <c r="E81" s="1"/>
    </row>
    <row r="82" spans="1:5" ht="12" customHeight="1" x14ac:dyDescent="0.2">
      <c r="A82" s="1"/>
      <c r="B82" s="1"/>
      <c r="C82" s="60"/>
      <c r="D82" s="60"/>
      <c r="E82" s="60"/>
    </row>
    <row r="83" spans="1:5" ht="12" customHeight="1" x14ac:dyDescent="0.2">
      <c r="A83" s="1"/>
      <c r="B83" s="1"/>
      <c r="C83" s="1"/>
      <c r="D83" s="1"/>
      <c r="E83" s="1"/>
    </row>
  </sheetData>
  <mergeCells count="11">
    <mergeCell ref="A77:A78"/>
    <mergeCell ref="A42:A43"/>
    <mergeCell ref="B42:C42"/>
    <mergeCell ref="A79:A80"/>
    <mergeCell ref="A3:A4"/>
    <mergeCell ref="B3:D3"/>
    <mergeCell ref="A15:A16"/>
    <mergeCell ref="B15:C15"/>
    <mergeCell ref="A75:A76"/>
    <mergeCell ref="B75:B76"/>
    <mergeCell ref="C75:D75"/>
  </mergeCells>
  <phoneticPr fontId="2"/>
  <pageMargins left="0.75" right="0.75" top="1" bottom="1" header="0.51200000000000001" footer="0.51200000000000001"/>
  <pageSetup paperSize="9" scale="82" orientation="portrait" r:id="rId1"/>
  <headerFooter alignWithMargins="0"/>
  <rowBreaks count="1" manualBreakCount="1">
    <brk id="60" min="1" max="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theme="5" tint="0.39997558519241921"/>
    <pageSetUpPr fitToPage="1"/>
  </sheetPr>
  <dimension ref="A1:G555"/>
  <sheetViews>
    <sheetView showWhiteSpace="0" view="pageBreakPreview" topLeftCell="A29" zoomScaleNormal="100" zoomScaleSheetLayoutView="100" workbookViewId="0">
      <selection activeCell="K32" sqref="K32"/>
    </sheetView>
  </sheetViews>
  <sheetFormatPr defaultColWidth="9" defaultRowHeight="12" x14ac:dyDescent="0.2"/>
  <cols>
    <col min="1" max="1" width="23.90625" style="21" customWidth="1"/>
    <col min="2" max="2" width="43" style="169" bestFit="1" customWidth="1"/>
    <col min="3" max="3" width="31.7265625" style="21" bestFit="1" customWidth="1"/>
    <col min="4" max="4" width="26.90625" style="176" bestFit="1" customWidth="1"/>
    <col min="5" max="5" width="12" style="20" customWidth="1"/>
    <col min="6" max="16384" width="9" style="21"/>
  </cols>
  <sheetData>
    <row r="1" spans="1:4" ht="15" customHeight="1" x14ac:dyDescent="0.2">
      <c r="A1" s="21" t="s">
        <v>479</v>
      </c>
      <c r="B1" s="220" t="s">
        <v>651</v>
      </c>
      <c r="C1" s="243" t="s">
        <v>1162</v>
      </c>
      <c r="D1" s="220" t="s">
        <v>1163</v>
      </c>
    </row>
    <row r="2" spans="1:4" ht="15" customHeight="1" x14ac:dyDescent="0.2">
      <c r="B2" s="221" t="s">
        <v>831</v>
      </c>
      <c r="C2" s="943"/>
      <c r="D2" s="944"/>
    </row>
    <row r="3" spans="1:4" ht="15" customHeight="1" x14ac:dyDescent="0.2">
      <c r="B3" s="271" t="s">
        <v>3542</v>
      </c>
      <c r="C3" s="244" t="s">
        <v>3108</v>
      </c>
      <c r="D3" s="223" t="s">
        <v>2333</v>
      </c>
    </row>
    <row r="4" spans="1:4" ht="15" customHeight="1" x14ac:dyDescent="0.2">
      <c r="B4" s="271" t="s">
        <v>3543</v>
      </c>
      <c r="C4" s="244" t="s">
        <v>3109</v>
      </c>
      <c r="D4" s="223" t="s">
        <v>2334</v>
      </c>
    </row>
    <row r="5" spans="1:4" ht="15" customHeight="1" x14ac:dyDescent="0.2">
      <c r="B5" s="271" t="s">
        <v>3544</v>
      </c>
      <c r="C5" s="244" t="s">
        <v>3110</v>
      </c>
      <c r="D5" s="223" t="s">
        <v>2335</v>
      </c>
    </row>
    <row r="6" spans="1:4" ht="15" customHeight="1" x14ac:dyDescent="0.2">
      <c r="B6" s="271" t="s">
        <v>3545</v>
      </c>
      <c r="C6" s="244" t="s">
        <v>3111</v>
      </c>
      <c r="D6" s="223" t="s">
        <v>2336</v>
      </c>
    </row>
    <row r="7" spans="1:4" ht="15" customHeight="1" x14ac:dyDescent="0.2">
      <c r="B7" s="271" t="s">
        <v>3546</v>
      </c>
      <c r="C7" s="244" t="s">
        <v>3112</v>
      </c>
      <c r="D7" s="223" t="s">
        <v>2337</v>
      </c>
    </row>
    <row r="8" spans="1:4" ht="15" customHeight="1" x14ac:dyDescent="0.2">
      <c r="B8" s="271" t="s">
        <v>3547</v>
      </c>
      <c r="C8" s="244" t="s">
        <v>3113</v>
      </c>
      <c r="D8" s="223" t="s">
        <v>2338</v>
      </c>
    </row>
    <row r="9" spans="1:4" ht="15" customHeight="1" x14ac:dyDescent="0.2">
      <c r="B9" s="271" t="s">
        <v>3548</v>
      </c>
      <c r="C9" s="244" t="s">
        <v>3114</v>
      </c>
      <c r="D9" s="223" t="s">
        <v>2507</v>
      </c>
    </row>
    <row r="10" spans="1:4" ht="15" customHeight="1" x14ac:dyDescent="0.2">
      <c r="B10" s="271" t="s">
        <v>3549</v>
      </c>
      <c r="C10" s="244" t="s">
        <v>3115</v>
      </c>
      <c r="D10" s="223" t="s">
        <v>2867</v>
      </c>
    </row>
    <row r="11" spans="1:4" ht="15" customHeight="1" x14ac:dyDescent="0.2">
      <c r="B11" s="467" t="s">
        <v>2866</v>
      </c>
      <c r="C11" s="245"/>
      <c r="D11" s="203"/>
    </row>
    <row r="12" spans="1:4" ht="15" customHeight="1" x14ac:dyDescent="0.2">
      <c r="B12" s="271" t="s">
        <v>3550</v>
      </c>
      <c r="C12" s="244" t="s">
        <v>3116</v>
      </c>
      <c r="D12" s="223" t="s">
        <v>2339</v>
      </c>
    </row>
    <row r="13" spans="1:4" ht="15" customHeight="1" x14ac:dyDescent="0.2">
      <c r="B13" s="271" t="s">
        <v>3551</v>
      </c>
      <c r="C13" s="244" t="s">
        <v>3117</v>
      </c>
      <c r="D13" s="223" t="s">
        <v>2340</v>
      </c>
    </row>
    <row r="14" spans="1:4" ht="15" customHeight="1" x14ac:dyDescent="0.2">
      <c r="B14" s="271" t="s">
        <v>3552</v>
      </c>
      <c r="C14" s="244" t="s">
        <v>3118</v>
      </c>
      <c r="D14" s="223" t="s">
        <v>2341</v>
      </c>
    </row>
    <row r="15" spans="1:4" ht="15" customHeight="1" x14ac:dyDescent="0.2">
      <c r="B15" s="271" t="s">
        <v>3553</v>
      </c>
      <c r="C15" s="244" t="s">
        <v>3119</v>
      </c>
      <c r="D15" s="223" t="s">
        <v>2342</v>
      </c>
    </row>
    <row r="16" spans="1:4" ht="15" customHeight="1" x14ac:dyDescent="0.2">
      <c r="B16" s="271" t="s">
        <v>3554</v>
      </c>
      <c r="C16" s="244" t="s">
        <v>3120</v>
      </c>
      <c r="D16" s="223" t="s">
        <v>2343</v>
      </c>
    </row>
    <row r="17" spans="2:7" ht="15" customHeight="1" x14ac:dyDescent="0.2">
      <c r="B17" s="271" t="s">
        <v>3555</v>
      </c>
      <c r="C17" s="244" t="s">
        <v>3113</v>
      </c>
      <c r="D17" s="223" t="s">
        <v>2344</v>
      </c>
    </row>
    <row r="18" spans="2:7" ht="15" customHeight="1" x14ac:dyDescent="0.2">
      <c r="B18" s="467" t="s">
        <v>2868</v>
      </c>
      <c r="C18" s="245"/>
      <c r="D18" s="203"/>
    </row>
    <row r="19" spans="2:7" ht="15" customHeight="1" x14ac:dyDescent="0.2">
      <c r="B19" s="271" t="s">
        <v>3556</v>
      </c>
      <c r="C19" s="244" t="s">
        <v>3121</v>
      </c>
      <c r="D19" s="223" t="s">
        <v>2345</v>
      </c>
    </row>
    <row r="20" spans="2:7" ht="15" customHeight="1" x14ac:dyDescent="0.2">
      <c r="B20" s="271" t="s">
        <v>3557</v>
      </c>
      <c r="C20" s="244" t="s">
        <v>3122</v>
      </c>
      <c r="D20" s="223" t="s">
        <v>2706</v>
      </c>
    </row>
    <row r="21" spans="2:7" ht="15" customHeight="1" x14ac:dyDescent="0.2">
      <c r="B21" s="271" t="s">
        <v>3558</v>
      </c>
      <c r="C21" s="244" t="s">
        <v>3122</v>
      </c>
      <c r="D21" s="223" t="s">
        <v>2706</v>
      </c>
    </row>
    <row r="22" spans="2:7" ht="15" customHeight="1" x14ac:dyDescent="0.2">
      <c r="B22" s="271" t="s">
        <v>3559</v>
      </c>
      <c r="C22" s="244" t="s">
        <v>4386</v>
      </c>
      <c r="D22" s="223" t="s">
        <v>2346</v>
      </c>
    </row>
    <row r="23" spans="2:7" ht="15" customHeight="1" x14ac:dyDescent="0.2">
      <c r="B23" s="467" t="s">
        <v>3998</v>
      </c>
      <c r="C23" s="942" t="s">
        <v>2347</v>
      </c>
      <c r="D23" s="832"/>
    </row>
    <row r="24" spans="2:7" ht="15" customHeight="1" x14ac:dyDescent="0.2">
      <c r="B24" s="271" t="s">
        <v>3560</v>
      </c>
      <c r="C24" s="244" t="s">
        <v>3123</v>
      </c>
      <c r="D24" s="223" t="s">
        <v>2348</v>
      </c>
    </row>
    <row r="25" spans="2:7" ht="15" customHeight="1" x14ac:dyDescent="0.2">
      <c r="B25" s="271" t="s">
        <v>3561</v>
      </c>
      <c r="C25" s="244" t="s">
        <v>3109</v>
      </c>
      <c r="D25" s="223" t="s">
        <v>2349</v>
      </c>
    </row>
    <row r="26" spans="2:7" ht="15" customHeight="1" x14ac:dyDescent="0.2">
      <c r="B26" s="271" t="s">
        <v>3562</v>
      </c>
      <c r="C26" s="244" t="s">
        <v>3110</v>
      </c>
      <c r="D26" s="223" t="s">
        <v>2350</v>
      </c>
    </row>
    <row r="27" spans="2:7" ht="15" customHeight="1" x14ac:dyDescent="0.2">
      <c r="B27" s="271" t="s">
        <v>3563</v>
      </c>
      <c r="C27" s="244" t="s">
        <v>3111</v>
      </c>
      <c r="D27" s="223" t="s">
        <v>2351</v>
      </c>
    </row>
    <row r="28" spans="2:7" ht="15" customHeight="1" x14ac:dyDescent="0.2">
      <c r="B28" s="271" t="s">
        <v>3564</v>
      </c>
      <c r="C28" s="244" t="s">
        <v>3112</v>
      </c>
      <c r="D28" s="223" t="s">
        <v>2352</v>
      </c>
    </row>
    <row r="29" spans="2:7" ht="15" customHeight="1" x14ac:dyDescent="0.2">
      <c r="B29" s="271" t="s">
        <v>3565</v>
      </c>
      <c r="C29" s="244" t="s">
        <v>3113</v>
      </c>
      <c r="D29" s="223" t="s">
        <v>2353</v>
      </c>
    </row>
    <row r="30" spans="2:7" ht="15" customHeight="1" x14ac:dyDescent="0.2">
      <c r="B30" s="271" t="s">
        <v>3566</v>
      </c>
      <c r="C30" s="244" t="s">
        <v>3124</v>
      </c>
      <c r="D30" s="223" t="s">
        <v>2354</v>
      </c>
      <c r="E30" s="183" t="s">
        <v>479</v>
      </c>
      <c r="F30" s="182"/>
      <c r="G30" s="176"/>
    </row>
    <row r="31" spans="2:7" ht="15" customHeight="1" x14ac:dyDescent="0.2">
      <c r="B31" s="271" t="s">
        <v>3567</v>
      </c>
      <c r="C31" s="244" t="s">
        <v>3125</v>
      </c>
      <c r="D31" s="223" t="s">
        <v>2355</v>
      </c>
    </row>
    <row r="32" spans="2:7" ht="15" customHeight="1" x14ac:dyDescent="0.2">
      <c r="B32" s="271" t="s">
        <v>3568</v>
      </c>
      <c r="C32" s="244" t="s">
        <v>3126</v>
      </c>
      <c r="D32" s="223" t="s">
        <v>2356</v>
      </c>
    </row>
    <row r="33" spans="2:4" ht="15" customHeight="1" x14ac:dyDescent="0.2">
      <c r="B33" s="271" t="s">
        <v>3569</v>
      </c>
      <c r="C33" s="244" t="s">
        <v>3127</v>
      </c>
      <c r="D33" s="223" t="s">
        <v>2357</v>
      </c>
    </row>
    <row r="34" spans="2:4" ht="15" customHeight="1" x14ac:dyDescent="0.2">
      <c r="B34" s="271" t="s">
        <v>3570</v>
      </c>
      <c r="C34" s="244" t="s">
        <v>3128</v>
      </c>
      <c r="D34" s="223" t="s">
        <v>2358</v>
      </c>
    </row>
    <row r="35" spans="2:4" ht="15" customHeight="1" x14ac:dyDescent="0.2">
      <c r="B35" s="271" t="s">
        <v>3571</v>
      </c>
      <c r="C35" s="244" t="s">
        <v>3129</v>
      </c>
      <c r="D35" s="223" t="s">
        <v>2359</v>
      </c>
    </row>
    <row r="36" spans="2:4" ht="15" customHeight="1" x14ac:dyDescent="0.2">
      <c r="B36" s="271" t="s">
        <v>3572</v>
      </c>
      <c r="C36" s="244" t="s">
        <v>3130</v>
      </c>
      <c r="D36" s="223" t="s">
        <v>2360</v>
      </c>
    </row>
    <row r="37" spans="2:4" ht="15" customHeight="1" x14ac:dyDescent="0.2">
      <c r="B37" s="271" t="s">
        <v>3573</v>
      </c>
      <c r="C37" s="244" t="s">
        <v>3131</v>
      </c>
      <c r="D37" s="223" t="s">
        <v>2361</v>
      </c>
    </row>
    <row r="38" spans="2:4" ht="15" customHeight="1" x14ac:dyDescent="0.2">
      <c r="B38" s="271" t="s">
        <v>3574</v>
      </c>
      <c r="C38" s="244" t="s">
        <v>3132</v>
      </c>
      <c r="D38" s="223" t="s">
        <v>2362</v>
      </c>
    </row>
    <row r="39" spans="2:4" ht="15" customHeight="1" x14ac:dyDescent="0.2">
      <c r="B39" s="271" t="s">
        <v>3575</v>
      </c>
      <c r="C39" s="244" t="s">
        <v>3133</v>
      </c>
      <c r="D39" s="223" t="s">
        <v>2363</v>
      </c>
    </row>
    <row r="40" spans="2:4" ht="15" customHeight="1" x14ac:dyDescent="0.2">
      <c r="B40" s="271" t="s">
        <v>3576</v>
      </c>
      <c r="C40" s="246" t="s">
        <v>3109</v>
      </c>
      <c r="D40" s="223" t="s">
        <v>2364</v>
      </c>
    </row>
    <row r="41" spans="2:4" ht="15" customHeight="1" x14ac:dyDescent="0.2">
      <c r="B41" s="271" t="s">
        <v>3577</v>
      </c>
      <c r="C41" s="246" t="s">
        <v>3110</v>
      </c>
      <c r="D41" s="223" t="s">
        <v>2365</v>
      </c>
    </row>
    <row r="42" spans="2:4" ht="15" customHeight="1" x14ac:dyDescent="0.2">
      <c r="B42" s="271" t="s">
        <v>3578</v>
      </c>
      <c r="C42" s="244" t="s">
        <v>3134</v>
      </c>
      <c r="D42" s="223" t="s">
        <v>2366</v>
      </c>
    </row>
    <row r="43" spans="2:4" ht="15" customHeight="1" x14ac:dyDescent="0.2">
      <c r="B43" s="271" t="s">
        <v>3579</v>
      </c>
      <c r="C43" s="244" t="s">
        <v>3135</v>
      </c>
      <c r="D43" s="223" t="s">
        <v>2367</v>
      </c>
    </row>
    <row r="44" spans="2:4" ht="15" customHeight="1" x14ac:dyDescent="0.2">
      <c r="B44" s="271" t="s">
        <v>3580</v>
      </c>
      <c r="C44" s="244" t="s">
        <v>3136</v>
      </c>
      <c r="D44" s="223" t="s">
        <v>2368</v>
      </c>
    </row>
    <row r="45" spans="2:4" ht="15" customHeight="1" x14ac:dyDescent="0.2">
      <c r="B45" s="271" t="s">
        <v>3581</v>
      </c>
      <c r="C45" s="244" t="s">
        <v>3137</v>
      </c>
      <c r="D45" s="223" t="s">
        <v>2369</v>
      </c>
    </row>
    <row r="46" spans="2:4" ht="15" customHeight="1" x14ac:dyDescent="0.2">
      <c r="B46" s="271" t="s">
        <v>3582</v>
      </c>
      <c r="C46" s="244" t="s">
        <v>3138</v>
      </c>
      <c r="D46" s="223" t="s">
        <v>2370</v>
      </c>
    </row>
    <row r="47" spans="2:4" ht="15" customHeight="1" x14ac:dyDescent="0.2">
      <c r="B47" s="271" t="s">
        <v>3583</v>
      </c>
      <c r="C47" s="244" t="s">
        <v>3139</v>
      </c>
      <c r="D47" s="223" t="s">
        <v>2371</v>
      </c>
    </row>
    <row r="48" spans="2:4" ht="15" customHeight="1" x14ac:dyDescent="0.2">
      <c r="B48" s="271" t="s">
        <v>3584</v>
      </c>
      <c r="C48" s="244" t="s">
        <v>3140</v>
      </c>
      <c r="D48" s="223" t="s">
        <v>2372</v>
      </c>
    </row>
    <row r="49" spans="2:4" ht="15" customHeight="1" x14ac:dyDescent="0.2">
      <c r="B49" s="271" t="s">
        <v>3585</v>
      </c>
      <c r="C49" s="244" t="s">
        <v>3999</v>
      </c>
      <c r="D49" s="223" t="s">
        <v>2373</v>
      </c>
    </row>
    <row r="50" spans="2:4" ht="15" customHeight="1" x14ac:dyDescent="0.2">
      <c r="B50" s="271" t="s">
        <v>3586</v>
      </c>
      <c r="C50" s="244" t="s">
        <v>3112</v>
      </c>
      <c r="D50" s="223" t="s">
        <v>2374</v>
      </c>
    </row>
    <row r="51" spans="2:4" ht="15" customHeight="1" x14ac:dyDescent="0.2">
      <c r="B51" s="271" t="s">
        <v>3587</v>
      </c>
      <c r="C51" s="244" t="s">
        <v>3141</v>
      </c>
      <c r="D51" s="223" t="s">
        <v>2375</v>
      </c>
    </row>
    <row r="52" spans="2:4" ht="15" customHeight="1" x14ac:dyDescent="0.2">
      <c r="B52" s="271" t="s">
        <v>3588</v>
      </c>
      <c r="C52" s="244" t="s">
        <v>3142</v>
      </c>
      <c r="D52" s="223" t="s">
        <v>2376</v>
      </c>
    </row>
    <row r="53" spans="2:4" ht="15" customHeight="1" x14ac:dyDescent="0.2">
      <c r="B53" s="271" t="s">
        <v>3589</v>
      </c>
      <c r="C53" s="244" t="s">
        <v>3143</v>
      </c>
      <c r="D53" s="223" t="s">
        <v>2377</v>
      </c>
    </row>
    <row r="54" spans="2:4" ht="15" customHeight="1" x14ac:dyDescent="0.2">
      <c r="B54" s="271" t="s">
        <v>3590</v>
      </c>
      <c r="C54" s="244" t="s">
        <v>3144</v>
      </c>
      <c r="D54" s="223" t="s">
        <v>2378</v>
      </c>
    </row>
    <row r="55" spans="2:4" ht="15" customHeight="1" x14ac:dyDescent="0.2">
      <c r="B55" s="271" t="s">
        <v>3591</v>
      </c>
      <c r="C55" s="246" t="s">
        <v>3145</v>
      </c>
      <c r="D55" s="223" t="s">
        <v>2379</v>
      </c>
    </row>
    <row r="56" spans="2:4" ht="15" customHeight="1" x14ac:dyDescent="0.2">
      <c r="B56" s="271" t="s">
        <v>3592</v>
      </c>
      <c r="C56" s="244" t="s">
        <v>3113</v>
      </c>
      <c r="D56" s="223" t="s">
        <v>2380</v>
      </c>
    </row>
    <row r="57" spans="2:4" ht="15" customHeight="1" x14ac:dyDescent="0.2">
      <c r="B57" s="271" t="s">
        <v>3593</v>
      </c>
      <c r="C57" s="244" t="s">
        <v>3146</v>
      </c>
      <c r="D57" s="223" t="s">
        <v>2381</v>
      </c>
    </row>
    <row r="58" spans="2:4" ht="15" customHeight="1" x14ac:dyDescent="0.2">
      <c r="B58" s="271" t="s">
        <v>3594</v>
      </c>
      <c r="C58" s="244" t="s">
        <v>3147</v>
      </c>
      <c r="D58" s="223" t="s">
        <v>2382</v>
      </c>
    </row>
    <row r="59" spans="2:4" ht="15" customHeight="1" x14ac:dyDescent="0.2">
      <c r="B59" s="165" t="s">
        <v>651</v>
      </c>
      <c r="C59" s="243" t="s">
        <v>1162</v>
      </c>
      <c r="D59" s="220" t="s">
        <v>1163</v>
      </c>
    </row>
    <row r="60" spans="2:4" ht="15" customHeight="1" x14ac:dyDescent="0.2">
      <c r="B60" s="467" t="s">
        <v>27</v>
      </c>
      <c r="C60" s="943" t="s">
        <v>2347</v>
      </c>
      <c r="D60" s="944"/>
    </row>
    <row r="61" spans="2:4" ht="15" customHeight="1" x14ac:dyDescent="0.2">
      <c r="B61" s="271" t="s">
        <v>3595</v>
      </c>
      <c r="C61" s="244" t="s">
        <v>3148</v>
      </c>
      <c r="D61" s="223" t="s">
        <v>2383</v>
      </c>
    </row>
    <row r="62" spans="2:4" ht="15" customHeight="1" x14ac:dyDescent="0.2">
      <c r="B62" s="271" t="s">
        <v>3596</v>
      </c>
      <c r="C62" s="244" t="s">
        <v>3149</v>
      </c>
      <c r="D62" s="223" t="s">
        <v>2384</v>
      </c>
    </row>
    <row r="63" spans="2:4" ht="15" customHeight="1" x14ac:dyDescent="0.2">
      <c r="B63" s="271" t="s">
        <v>3597</v>
      </c>
      <c r="C63" s="244" t="s">
        <v>3150</v>
      </c>
      <c r="D63" s="223" t="s">
        <v>2385</v>
      </c>
    </row>
    <row r="64" spans="2:4" ht="15" customHeight="1" x14ac:dyDescent="0.2">
      <c r="B64" s="467" t="s">
        <v>28</v>
      </c>
      <c r="C64" s="942" t="s">
        <v>2347</v>
      </c>
      <c r="D64" s="832"/>
    </row>
    <row r="65" spans="2:4" ht="15" customHeight="1" x14ac:dyDescent="0.2">
      <c r="B65" s="468" t="s">
        <v>3598</v>
      </c>
      <c r="C65" s="244" t="s">
        <v>3151</v>
      </c>
      <c r="D65" s="223" t="s">
        <v>2386</v>
      </c>
    </row>
    <row r="66" spans="2:4" ht="15" customHeight="1" x14ac:dyDescent="0.2">
      <c r="B66" s="468" t="s">
        <v>3599</v>
      </c>
      <c r="C66" s="244" t="s">
        <v>3125</v>
      </c>
      <c r="D66" s="223" t="s">
        <v>2387</v>
      </c>
    </row>
    <row r="67" spans="2:4" ht="15" customHeight="1" x14ac:dyDescent="0.2">
      <c r="B67" s="468" t="s">
        <v>3600</v>
      </c>
      <c r="C67" s="244" t="s">
        <v>3152</v>
      </c>
      <c r="D67" s="223" t="s">
        <v>2388</v>
      </c>
    </row>
    <row r="68" spans="2:4" ht="15" customHeight="1" x14ac:dyDescent="0.2">
      <c r="B68" s="468" t="s">
        <v>3601</v>
      </c>
      <c r="C68" s="244" t="s">
        <v>3127</v>
      </c>
      <c r="D68" s="223" t="s">
        <v>2389</v>
      </c>
    </row>
    <row r="69" spans="2:4" ht="15" customHeight="1" x14ac:dyDescent="0.2">
      <c r="B69" s="468" t="s">
        <v>3602</v>
      </c>
      <c r="C69" s="244" t="s">
        <v>3153</v>
      </c>
      <c r="D69" s="223" t="s">
        <v>2390</v>
      </c>
    </row>
    <row r="70" spans="2:4" ht="15" customHeight="1" x14ac:dyDescent="0.2">
      <c r="B70" s="468" t="s">
        <v>3603</v>
      </c>
      <c r="C70" s="244" t="s">
        <v>3129</v>
      </c>
      <c r="D70" s="223" t="s">
        <v>2391</v>
      </c>
    </row>
    <row r="71" spans="2:4" ht="15" customHeight="1" x14ac:dyDescent="0.2">
      <c r="B71" s="468" t="s">
        <v>3604</v>
      </c>
      <c r="C71" s="244" t="s">
        <v>3154</v>
      </c>
      <c r="D71" s="223" t="s">
        <v>2392</v>
      </c>
    </row>
    <row r="72" spans="2:4" ht="15" customHeight="1" x14ac:dyDescent="0.2">
      <c r="B72" s="271" t="s">
        <v>4162</v>
      </c>
      <c r="C72" s="244" t="s">
        <v>3155</v>
      </c>
      <c r="D72" s="223" t="s">
        <v>2393</v>
      </c>
    </row>
    <row r="73" spans="2:4" ht="15" customHeight="1" x14ac:dyDescent="0.2">
      <c r="B73" s="271" t="s">
        <v>3605</v>
      </c>
      <c r="C73" s="244" t="s">
        <v>3156</v>
      </c>
      <c r="D73" s="223" t="s">
        <v>2394</v>
      </c>
    </row>
    <row r="74" spans="2:4" ht="15" customHeight="1" x14ac:dyDescent="0.2">
      <c r="B74" s="271" t="s">
        <v>3606</v>
      </c>
      <c r="C74" s="244" t="s">
        <v>3157</v>
      </c>
      <c r="D74" s="223" t="s">
        <v>2395</v>
      </c>
    </row>
    <row r="75" spans="2:4" ht="15" customHeight="1" x14ac:dyDescent="0.2">
      <c r="B75" s="271" t="s">
        <v>3607</v>
      </c>
      <c r="C75" s="244" t="s">
        <v>3158</v>
      </c>
      <c r="D75" s="223" t="s">
        <v>2396</v>
      </c>
    </row>
    <row r="76" spans="2:4" ht="15" customHeight="1" x14ac:dyDescent="0.2">
      <c r="B76" s="468" t="s">
        <v>3608</v>
      </c>
      <c r="C76" s="244" t="s">
        <v>3159</v>
      </c>
      <c r="D76" s="223" t="s">
        <v>2397</v>
      </c>
    </row>
    <row r="77" spans="2:4" ht="15" customHeight="1" x14ac:dyDescent="0.2">
      <c r="B77" s="468" t="s">
        <v>3609</v>
      </c>
      <c r="C77" s="244" t="s">
        <v>3160</v>
      </c>
      <c r="D77" s="223" t="s">
        <v>2398</v>
      </c>
    </row>
    <row r="78" spans="2:4" ht="15" customHeight="1" x14ac:dyDescent="0.2">
      <c r="B78" s="468" t="s">
        <v>3610</v>
      </c>
      <c r="C78" s="244" t="s">
        <v>3161</v>
      </c>
      <c r="D78" s="223" t="s">
        <v>2399</v>
      </c>
    </row>
    <row r="79" spans="2:4" ht="15" customHeight="1" x14ac:dyDescent="0.2">
      <c r="B79" s="468" t="s">
        <v>3611</v>
      </c>
      <c r="C79" s="244" t="s">
        <v>3162</v>
      </c>
      <c r="D79" s="223" t="s">
        <v>2400</v>
      </c>
    </row>
    <row r="80" spans="2:4" ht="15" customHeight="1" x14ac:dyDescent="0.2">
      <c r="B80" s="468" t="s">
        <v>3612</v>
      </c>
      <c r="C80" s="244" t="s">
        <v>3163</v>
      </c>
      <c r="D80" s="223" t="s">
        <v>2401</v>
      </c>
    </row>
    <row r="81" spans="2:4" ht="15" customHeight="1" x14ac:dyDescent="0.2">
      <c r="B81" s="468" t="s">
        <v>3613</v>
      </c>
      <c r="C81" s="244" t="s">
        <v>3164</v>
      </c>
      <c r="D81" s="223" t="s">
        <v>2402</v>
      </c>
    </row>
    <row r="82" spans="2:4" ht="15" customHeight="1" x14ac:dyDescent="0.2">
      <c r="B82" s="468" t="s">
        <v>3614</v>
      </c>
      <c r="C82" s="244" t="s">
        <v>3165</v>
      </c>
      <c r="D82" s="223" t="s">
        <v>2403</v>
      </c>
    </row>
    <row r="83" spans="2:4" ht="15" customHeight="1" x14ac:dyDescent="0.2">
      <c r="B83" s="468" t="s">
        <v>3615</v>
      </c>
      <c r="C83" s="244" t="s">
        <v>3166</v>
      </c>
      <c r="D83" s="223" t="s">
        <v>2404</v>
      </c>
    </row>
    <row r="84" spans="2:4" ht="15" customHeight="1" x14ac:dyDescent="0.2">
      <c r="B84" s="468" t="s">
        <v>3616</v>
      </c>
      <c r="C84" s="244" t="s">
        <v>3167</v>
      </c>
      <c r="D84" s="223" t="s">
        <v>2405</v>
      </c>
    </row>
    <row r="85" spans="2:4" ht="15" customHeight="1" x14ac:dyDescent="0.2">
      <c r="B85" s="468" t="s">
        <v>3617</v>
      </c>
      <c r="C85" s="244" t="s">
        <v>3168</v>
      </c>
      <c r="D85" s="223" t="s">
        <v>2406</v>
      </c>
    </row>
    <row r="86" spans="2:4" ht="15" customHeight="1" x14ac:dyDescent="0.2">
      <c r="B86" s="468" t="s">
        <v>3618</v>
      </c>
      <c r="C86" s="244" t="s">
        <v>3169</v>
      </c>
      <c r="D86" s="223" t="s">
        <v>2407</v>
      </c>
    </row>
    <row r="87" spans="2:4" ht="15" customHeight="1" x14ac:dyDescent="0.2">
      <c r="B87" s="467" t="s">
        <v>1304</v>
      </c>
      <c r="C87" s="943" t="s">
        <v>2347</v>
      </c>
      <c r="D87" s="944"/>
    </row>
    <row r="88" spans="2:4" ht="15" customHeight="1" x14ac:dyDescent="0.2">
      <c r="B88" s="468" t="s">
        <v>3619</v>
      </c>
      <c r="C88" s="225" t="s">
        <v>3170</v>
      </c>
      <c r="D88" s="223" t="s">
        <v>2408</v>
      </c>
    </row>
    <row r="89" spans="2:4" ht="15" customHeight="1" x14ac:dyDescent="0.2">
      <c r="B89" s="468" t="s">
        <v>3620</v>
      </c>
      <c r="C89" s="225" t="s">
        <v>3171</v>
      </c>
      <c r="D89" s="223" t="s">
        <v>2409</v>
      </c>
    </row>
    <row r="90" spans="2:4" ht="15" customHeight="1" x14ac:dyDescent="0.2">
      <c r="B90" s="468" t="s">
        <v>3621</v>
      </c>
      <c r="C90" s="244" t="s">
        <v>3172</v>
      </c>
      <c r="D90" s="223" t="s">
        <v>2410</v>
      </c>
    </row>
    <row r="91" spans="2:4" ht="15" customHeight="1" x14ac:dyDescent="0.2">
      <c r="B91" s="468" t="s">
        <v>3622</v>
      </c>
      <c r="C91" s="244" t="s">
        <v>3173</v>
      </c>
      <c r="D91" s="223" t="s">
        <v>2411</v>
      </c>
    </row>
    <row r="92" spans="2:4" ht="15" customHeight="1" x14ac:dyDescent="0.2">
      <c r="B92" s="468" t="s">
        <v>3623</v>
      </c>
      <c r="C92" s="244" t="s">
        <v>3174</v>
      </c>
      <c r="D92" s="223" t="s">
        <v>2412</v>
      </c>
    </row>
    <row r="93" spans="2:4" ht="15" customHeight="1" x14ac:dyDescent="0.2">
      <c r="B93" s="468" t="s">
        <v>3624</v>
      </c>
      <c r="C93" s="244" t="s">
        <v>3175</v>
      </c>
      <c r="D93" s="223" t="s">
        <v>2413</v>
      </c>
    </row>
    <row r="94" spans="2:4" ht="15" customHeight="1" x14ac:dyDescent="0.2">
      <c r="B94" s="468" t="s">
        <v>3625</v>
      </c>
      <c r="C94" s="244" t="s">
        <v>3176</v>
      </c>
      <c r="D94" s="223" t="s">
        <v>2414</v>
      </c>
    </row>
    <row r="95" spans="2:4" ht="15" customHeight="1" x14ac:dyDescent="0.2">
      <c r="B95" s="468" t="s">
        <v>3626</v>
      </c>
      <c r="C95" s="244" t="s">
        <v>3177</v>
      </c>
      <c r="D95" s="223" t="s">
        <v>2415</v>
      </c>
    </row>
    <row r="96" spans="2:4" ht="15" customHeight="1" x14ac:dyDescent="0.2">
      <c r="B96" s="468" t="s">
        <v>3627</v>
      </c>
      <c r="C96" s="244" t="s">
        <v>3178</v>
      </c>
      <c r="D96" s="223" t="s">
        <v>2416</v>
      </c>
    </row>
    <row r="97" spans="2:4" ht="15" customHeight="1" x14ac:dyDescent="0.2">
      <c r="B97" s="271" t="s">
        <v>3628</v>
      </c>
      <c r="C97" s="244" t="s">
        <v>3179</v>
      </c>
      <c r="D97" s="223" t="s">
        <v>2417</v>
      </c>
    </row>
    <row r="98" spans="2:4" ht="15" customHeight="1" x14ac:dyDescent="0.2">
      <c r="B98" s="467" t="s">
        <v>2673</v>
      </c>
      <c r="C98" s="943" t="s">
        <v>2347</v>
      </c>
      <c r="D98" s="944"/>
    </row>
    <row r="99" spans="2:4" ht="15" customHeight="1" x14ac:dyDescent="0.2">
      <c r="B99" s="271" t="s">
        <v>3629</v>
      </c>
      <c r="C99" s="244" t="s">
        <v>3180</v>
      </c>
      <c r="D99" s="223" t="s">
        <v>2418</v>
      </c>
    </row>
    <row r="100" spans="2:4" ht="15" customHeight="1" x14ac:dyDescent="0.2">
      <c r="B100" s="271" t="s">
        <v>3630</v>
      </c>
      <c r="C100" s="244" t="s">
        <v>3181</v>
      </c>
      <c r="D100" s="223" t="s">
        <v>2419</v>
      </c>
    </row>
    <row r="101" spans="2:4" ht="15" customHeight="1" x14ac:dyDescent="0.2">
      <c r="B101" s="271" t="s">
        <v>3631</v>
      </c>
      <c r="C101" s="244" t="s">
        <v>3182</v>
      </c>
      <c r="D101" s="223" t="s">
        <v>2420</v>
      </c>
    </row>
    <row r="102" spans="2:4" ht="15" customHeight="1" x14ac:dyDescent="0.2">
      <c r="B102" s="271" t="s">
        <v>3632</v>
      </c>
      <c r="C102" s="244" t="s">
        <v>3183</v>
      </c>
      <c r="D102" s="223" t="s">
        <v>2421</v>
      </c>
    </row>
    <row r="103" spans="2:4" ht="15" customHeight="1" x14ac:dyDescent="0.2">
      <c r="B103" s="271" t="s">
        <v>3633</v>
      </c>
      <c r="C103" s="244" t="s">
        <v>3184</v>
      </c>
      <c r="D103" s="223" t="s">
        <v>2422</v>
      </c>
    </row>
    <row r="104" spans="2:4" ht="15" customHeight="1" x14ac:dyDescent="0.2">
      <c r="B104" s="271" t="s">
        <v>3634</v>
      </c>
      <c r="C104" s="244" t="s">
        <v>3185</v>
      </c>
      <c r="D104" s="223" t="s">
        <v>2423</v>
      </c>
    </row>
    <row r="105" spans="2:4" ht="15" customHeight="1" x14ac:dyDescent="0.2">
      <c r="B105" s="271" t="s">
        <v>3635</v>
      </c>
      <c r="C105" s="244" t="s">
        <v>3179</v>
      </c>
      <c r="D105" s="223" t="s">
        <v>2417</v>
      </c>
    </row>
    <row r="106" spans="2:4" ht="15" customHeight="1" x14ac:dyDescent="0.2">
      <c r="B106" s="271" t="s">
        <v>3636</v>
      </c>
      <c r="C106" s="244" t="s">
        <v>3186</v>
      </c>
      <c r="D106" s="223" t="s">
        <v>2424</v>
      </c>
    </row>
    <row r="107" spans="2:4" ht="15" customHeight="1" x14ac:dyDescent="0.2">
      <c r="B107" s="467" t="s">
        <v>2869</v>
      </c>
      <c r="C107" s="942" t="s">
        <v>2347</v>
      </c>
      <c r="D107" s="832"/>
    </row>
    <row r="108" spans="2:4" ht="15" customHeight="1" x14ac:dyDescent="0.2">
      <c r="B108" s="271" t="s">
        <v>3637</v>
      </c>
      <c r="C108" s="244" t="s">
        <v>3187</v>
      </c>
      <c r="D108" s="223" t="s">
        <v>2870</v>
      </c>
    </row>
    <row r="109" spans="2:4" ht="15" customHeight="1" x14ac:dyDescent="0.2">
      <c r="B109" s="271" t="s">
        <v>4163</v>
      </c>
      <c r="C109" s="334" t="s">
        <v>4089</v>
      </c>
      <c r="D109" s="337" t="s">
        <v>4164</v>
      </c>
    </row>
    <row r="110" spans="2:4" ht="15" customHeight="1" x14ac:dyDescent="0.2">
      <c r="B110" s="271" t="s">
        <v>3638</v>
      </c>
      <c r="C110" s="244" t="s">
        <v>3188</v>
      </c>
      <c r="D110" s="223" t="s">
        <v>2428</v>
      </c>
    </row>
    <row r="111" spans="2:4" ht="15" customHeight="1" x14ac:dyDescent="0.2">
      <c r="B111" s="271" t="s">
        <v>3639</v>
      </c>
      <c r="C111" s="244" t="s">
        <v>3189</v>
      </c>
      <c r="D111" s="223" t="s">
        <v>2425</v>
      </c>
    </row>
    <row r="112" spans="2:4" ht="15" customHeight="1" x14ac:dyDescent="0.2">
      <c r="B112" s="271" t="s">
        <v>3640</v>
      </c>
      <c r="C112" s="244" t="s">
        <v>3190</v>
      </c>
      <c r="D112" s="223" t="s">
        <v>2427</v>
      </c>
    </row>
    <row r="113" spans="2:4" ht="15" customHeight="1" x14ac:dyDescent="0.2">
      <c r="B113" s="271" t="s">
        <v>3641</v>
      </c>
      <c r="C113" s="244" t="s">
        <v>3191</v>
      </c>
      <c r="D113" s="223" t="s">
        <v>2426</v>
      </c>
    </row>
    <row r="114" spans="2:4" ht="15" customHeight="1" x14ac:dyDescent="0.2">
      <c r="B114" s="271" t="s">
        <v>3642</v>
      </c>
      <c r="C114" s="222" t="s">
        <v>3192</v>
      </c>
      <c r="D114" s="223" t="s">
        <v>2871</v>
      </c>
    </row>
    <row r="115" spans="2:4" ht="15" customHeight="1" x14ac:dyDescent="0.2">
      <c r="B115" s="271" t="s">
        <v>3643</v>
      </c>
      <c r="C115" s="222" t="s">
        <v>3193</v>
      </c>
      <c r="D115" s="223" t="s">
        <v>2872</v>
      </c>
    </row>
    <row r="116" spans="2:4" ht="15" customHeight="1" x14ac:dyDescent="0.2">
      <c r="B116" s="165" t="s">
        <v>651</v>
      </c>
      <c r="C116" s="243" t="s">
        <v>1162</v>
      </c>
      <c r="D116" s="220" t="s">
        <v>1163</v>
      </c>
    </row>
    <row r="117" spans="2:4" ht="15" customHeight="1" x14ac:dyDescent="0.2">
      <c r="B117" s="467" t="s">
        <v>1640</v>
      </c>
      <c r="C117" s="942" t="s">
        <v>2347</v>
      </c>
      <c r="D117" s="832"/>
    </row>
    <row r="118" spans="2:4" ht="15" customHeight="1" x14ac:dyDescent="0.2">
      <c r="B118" s="468" t="s">
        <v>4467</v>
      </c>
      <c r="C118" s="244" t="s">
        <v>3194</v>
      </c>
      <c r="D118" s="223" t="s">
        <v>2429</v>
      </c>
    </row>
    <row r="119" spans="2:4" ht="15" customHeight="1" x14ac:dyDescent="0.2">
      <c r="B119" s="468" t="s">
        <v>3644</v>
      </c>
      <c r="C119" s="244" t="s">
        <v>3153</v>
      </c>
      <c r="D119" s="223" t="s">
        <v>2430</v>
      </c>
    </row>
    <row r="120" spans="2:4" ht="15" customHeight="1" x14ac:dyDescent="0.2">
      <c r="B120" s="468" t="s">
        <v>3645</v>
      </c>
      <c r="C120" s="244" t="s">
        <v>3195</v>
      </c>
      <c r="D120" s="223" t="s">
        <v>2431</v>
      </c>
    </row>
    <row r="121" spans="2:4" ht="15" customHeight="1" x14ac:dyDescent="0.2">
      <c r="B121" s="468" t="s">
        <v>3646</v>
      </c>
      <c r="C121" s="244" t="s">
        <v>3165</v>
      </c>
      <c r="D121" s="223" t="s">
        <v>2432</v>
      </c>
    </row>
    <row r="122" spans="2:4" ht="15" customHeight="1" x14ac:dyDescent="0.2">
      <c r="B122" s="467" t="s">
        <v>1805</v>
      </c>
      <c r="C122" s="943" t="s">
        <v>2347</v>
      </c>
      <c r="D122" s="944"/>
    </row>
    <row r="123" spans="2:4" ht="15" customHeight="1" x14ac:dyDescent="0.2">
      <c r="B123" s="468" t="s">
        <v>3648</v>
      </c>
      <c r="C123" s="244" t="s">
        <v>3196</v>
      </c>
      <c r="D123" s="223" t="s">
        <v>2433</v>
      </c>
    </row>
    <row r="124" spans="2:4" ht="15" customHeight="1" x14ac:dyDescent="0.2">
      <c r="B124" s="468" t="s">
        <v>3649</v>
      </c>
      <c r="C124" s="244" t="s">
        <v>3197</v>
      </c>
      <c r="D124" s="223" t="s">
        <v>2434</v>
      </c>
    </row>
    <row r="125" spans="2:4" ht="15" customHeight="1" x14ac:dyDescent="0.2">
      <c r="B125" s="468" t="s">
        <v>3650</v>
      </c>
      <c r="C125" s="244" t="s">
        <v>3199</v>
      </c>
      <c r="D125" s="223" t="s">
        <v>2674</v>
      </c>
    </row>
    <row r="126" spans="2:4" ht="15" customHeight="1" x14ac:dyDescent="0.2">
      <c r="B126" s="468" t="s">
        <v>3651</v>
      </c>
      <c r="C126" s="244" t="s">
        <v>3200</v>
      </c>
      <c r="D126" s="223" t="s">
        <v>2436</v>
      </c>
    </row>
    <row r="127" spans="2:4" ht="15" customHeight="1" x14ac:dyDescent="0.2">
      <c r="B127" s="468" t="s">
        <v>3652</v>
      </c>
      <c r="C127" s="244" t="s">
        <v>3202</v>
      </c>
      <c r="D127" s="223" t="s">
        <v>2438</v>
      </c>
    </row>
    <row r="128" spans="2:4" ht="15" customHeight="1" x14ac:dyDescent="0.2">
      <c r="B128" s="468" t="s">
        <v>3653</v>
      </c>
      <c r="C128" s="244" t="s">
        <v>3203</v>
      </c>
      <c r="D128" s="223" t="s">
        <v>2439</v>
      </c>
    </row>
    <row r="129" spans="2:4" ht="15" customHeight="1" x14ac:dyDescent="0.2">
      <c r="B129" s="468" t="s">
        <v>3654</v>
      </c>
      <c r="C129" s="244" t="s">
        <v>3204</v>
      </c>
      <c r="D129" s="223" t="s">
        <v>2440</v>
      </c>
    </row>
    <row r="130" spans="2:4" ht="15" customHeight="1" x14ac:dyDescent="0.2">
      <c r="B130" s="467" t="s">
        <v>2184</v>
      </c>
      <c r="C130" s="943" t="s">
        <v>2347</v>
      </c>
      <c r="D130" s="944"/>
    </row>
    <row r="131" spans="2:4" ht="15" customHeight="1" x14ac:dyDescent="0.2">
      <c r="B131" s="468" t="s">
        <v>3655</v>
      </c>
      <c r="C131" s="244" t="s">
        <v>3205</v>
      </c>
      <c r="D131" s="223" t="s">
        <v>2443</v>
      </c>
    </row>
    <row r="132" spans="2:4" ht="15" customHeight="1" x14ac:dyDescent="0.2">
      <c r="B132" s="468" t="s">
        <v>3656</v>
      </c>
      <c r="C132" s="244" t="s">
        <v>3155</v>
      </c>
      <c r="D132" s="223" t="s">
        <v>2442</v>
      </c>
    </row>
    <row r="133" spans="2:4" ht="15" customHeight="1" x14ac:dyDescent="0.2">
      <c r="B133" s="468" t="s">
        <v>3657</v>
      </c>
      <c r="C133" s="246" t="s">
        <v>3206</v>
      </c>
      <c r="D133" s="223" t="s">
        <v>2444</v>
      </c>
    </row>
    <row r="134" spans="2:4" ht="15" customHeight="1" x14ac:dyDescent="0.2">
      <c r="B134" s="468" t="s">
        <v>3658</v>
      </c>
      <c r="C134" s="244" t="s">
        <v>3207</v>
      </c>
      <c r="D134" s="223" t="s">
        <v>2445</v>
      </c>
    </row>
    <row r="135" spans="2:4" ht="15" customHeight="1" x14ac:dyDescent="0.2">
      <c r="B135" s="468" t="s">
        <v>3659</v>
      </c>
      <c r="C135" s="244" t="s">
        <v>3208</v>
      </c>
      <c r="D135" s="223" t="s">
        <v>2446</v>
      </c>
    </row>
    <row r="136" spans="2:4" ht="15" customHeight="1" x14ac:dyDescent="0.2">
      <c r="B136" s="468" t="s">
        <v>4468</v>
      </c>
      <c r="C136" s="244" t="s">
        <v>4469</v>
      </c>
      <c r="D136" s="223" t="s">
        <v>4470</v>
      </c>
    </row>
    <row r="137" spans="2:4" ht="15" customHeight="1" x14ac:dyDescent="0.2">
      <c r="B137" s="468" t="s">
        <v>3660</v>
      </c>
      <c r="C137" s="244" t="s">
        <v>3209</v>
      </c>
      <c r="D137" s="223" t="s">
        <v>2675</v>
      </c>
    </row>
    <row r="138" spans="2:4" ht="15" customHeight="1" x14ac:dyDescent="0.2">
      <c r="B138" s="271" t="s">
        <v>3661</v>
      </c>
      <c r="C138" s="245" t="s">
        <v>3210</v>
      </c>
      <c r="D138" s="223" t="s">
        <v>2441</v>
      </c>
    </row>
    <row r="139" spans="2:4" ht="15" customHeight="1" x14ac:dyDescent="0.2">
      <c r="B139" s="468" t="s">
        <v>4341</v>
      </c>
      <c r="C139" s="244" t="s">
        <v>3198</v>
      </c>
      <c r="D139" s="223" t="s">
        <v>2435</v>
      </c>
    </row>
    <row r="140" spans="2:4" ht="15" customHeight="1" x14ac:dyDescent="0.2">
      <c r="B140" s="468" t="s">
        <v>3662</v>
      </c>
      <c r="C140" s="246" t="s">
        <v>3211</v>
      </c>
      <c r="D140" s="223" t="s">
        <v>2447</v>
      </c>
    </row>
    <row r="141" spans="2:4" ht="15" customHeight="1" x14ac:dyDescent="0.2">
      <c r="B141" s="468" t="s">
        <v>3663</v>
      </c>
      <c r="C141" s="247" t="s">
        <v>3212</v>
      </c>
      <c r="D141" s="223" t="s">
        <v>2448</v>
      </c>
    </row>
    <row r="142" spans="2:4" ht="15" customHeight="1" x14ac:dyDescent="0.2">
      <c r="B142" s="468" t="s">
        <v>4471</v>
      </c>
      <c r="C142" s="244" t="s">
        <v>3201</v>
      </c>
      <c r="D142" s="223" t="s">
        <v>2437</v>
      </c>
    </row>
    <row r="143" spans="2:4" ht="15" customHeight="1" x14ac:dyDescent="0.2">
      <c r="B143" s="469" t="s">
        <v>3664</v>
      </c>
      <c r="C143" s="248" t="s">
        <v>3139</v>
      </c>
      <c r="D143" s="203" t="s">
        <v>2676</v>
      </c>
    </row>
    <row r="144" spans="2:4" ht="15" customHeight="1" x14ac:dyDescent="0.2">
      <c r="B144" s="469" t="s">
        <v>3665</v>
      </c>
      <c r="C144" s="248" t="s">
        <v>3213</v>
      </c>
      <c r="D144" s="203" t="s">
        <v>2677</v>
      </c>
    </row>
    <row r="145" spans="2:4" ht="15" customHeight="1" x14ac:dyDescent="0.2">
      <c r="B145" s="468" t="s">
        <v>3666</v>
      </c>
      <c r="C145" s="266" t="s">
        <v>4339</v>
      </c>
      <c r="D145" s="337" t="s">
        <v>3647</v>
      </c>
    </row>
    <row r="146" spans="2:4" ht="15" customHeight="1" x14ac:dyDescent="0.2">
      <c r="B146" s="489" t="s">
        <v>4472</v>
      </c>
      <c r="C146" s="490"/>
      <c r="D146" s="491"/>
    </row>
    <row r="147" spans="2:4" ht="15" customHeight="1" x14ac:dyDescent="0.2">
      <c r="B147" s="492" t="s">
        <v>4473</v>
      </c>
      <c r="C147" s="490" t="s">
        <v>4474</v>
      </c>
      <c r="D147" s="491" t="s">
        <v>4475</v>
      </c>
    </row>
    <row r="148" spans="2:4" ht="15" customHeight="1" x14ac:dyDescent="0.2">
      <c r="B148" s="492" t="s">
        <v>4476</v>
      </c>
      <c r="C148" s="490" t="s">
        <v>4477</v>
      </c>
      <c r="D148" s="491" t="s">
        <v>4478</v>
      </c>
    </row>
    <row r="149" spans="2:4" ht="15" customHeight="1" x14ac:dyDescent="0.2">
      <c r="B149" s="492" t="s">
        <v>4479</v>
      </c>
      <c r="C149" s="490" t="s">
        <v>4480</v>
      </c>
      <c r="D149" s="491" t="s">
        <v>4481</v>
      </c>
    </row>
    <row r="150" spans="2:4" ht="15" customHeight="1" x14ac:dyDescent="0.2">
      <c r="B150" s="492" t="s">
        <v>4482</v>
      </c>
      <c r="C150" s="490" t="s">
        <v>4483</v>
      </c>
      <c r="D150" s="491" t="s">
        <v>4484</v>
      </c>
    </row>
    <row r="151" spans="2:4" ht="15" customHeight="1" x14ac:dyDescent="0.2">
      <c r="B151" s="492" t="s">
        <v>4485</v>
      </c>
      <c r="C151" s="490" t="s">
        <v>4486</v>
      </c>
      <c r="D151" s="491" t="s">
        <v>4487</v>
      </c>
    </row>
    <row r="152" spans="2:4" ht="15" customHeight="1" x14ac:dyDescent="0.2">
      <c r="B152" s="493" t="s">
        <v>4488</v>
      </c>
      <c r="C152" s="494"/>
      <c r="D152" s="495"/>
    </row>
    <row r="153" spans="2:4" ht="15" customHeight="1" x14ac:dyDescent="0.2">
      <c r="B153" s="468" t="s">
        <v>4489</v>
      </c>
      <c r="C153" s="248" t="s">
        <v>4490</v>
      </c>
      <c r="D153" s="223" t="s">
        <v>4491</v>
      </c>
    </row>
    <row r="154" spans="2:4" ht="15" customHeight="1" x14ac:dyDescent="0.2">
      <c r="B154" s="468" t="s">
        <v>4492</v>
      </c>
      <c r="C154" s="248" t="s">
        <v>4493</v>
      </c>
      <c r="D154" s="223" t="s">
        <v>4494</v>
      </c>
    </row>
    <row r="155" spans="2:4" ht="29.5" customHeight="1" x14ac:dyDescent="0.2">
      <c r="B155" s="468" t="s">
        <v>4495</v>
      </c>
      <c r="C155" s="248" t="s">
        <v>4564</v>
      </c>
      <c r="D155" s="223" t="s">
        <v>4496</v>
      </c>
    </row>
    <row r="156" spans="2:4" ht="15" customHeight="1" x14ac:dyDescent="0.2">
      <c r="B156" s="468" t="s">
        <v>4497</v>
      </c>
      <c r="C156" s="248" t="s">
        <v>4498</v>
      </c>
      <c r="D156" s="223" t="s">
        <v>4499</v>
      </c>
    </row>
    <row r="157" spans="2:4" ht="15" customHeight="1" x14ac:dyDescent="0.2">
      <c r="B157" s="468" t="s">
        <v>4500</v>
      </c>
      <c r="C157" s="248" t="s">
        <v>4501</v>
      </c>
      <c r="D157" s="223" t="s">
        <v>4502</v>
      </c>
    </row>
    <row r="158" spans="2:4" ht="15" customHeight="1" x14ac:dyDescent="0.2">
      <c r="B158" s="468" t="s">
        <v>4503</v>
      </c>
      <c r="C158" s="248" t="s">
        <v>4504</v>
      </c>
      <c r="D158" s="223" t="s">
        <v>4505</v>
      </c>
    </row>
    <row r="159" spans="2:4" ht="35.15" customHeight="1" x14ac:dyDescent="0.2">
      <c r="B159" s="468" t="s">
        <v>4506</v>
      </c>
      <c r="C159" s="248" t="s">
        <v>4563</v>
      </c>
      <c r="D159" s="223" t="s">
        <v>4507</v>
      </c>
    </row>
    <row r="160" spans="2:4" ht="15" customHeight="1" x14ac:dyDescent="0.2">
      <c r="B160" s="468" t="s">
        <v>4508</v>
      </c>
      <c r="C160" s="248" t="s">
        <v>4509</v>
      </c>
      <c r="D160" s="223" t="s">
        <v>4510</v>
      </c>
    </row>
    <row r="161" spans="2:4" ht="15" customHeight="1" x14ac:dyDescent="0.2">
      <c r="B161" s="468" t="s">
        <v>4511</v>
      </c>
      <c r="C161" s="248" t="s">
        <v>4512</v>
      </c>
      <c r="D161" s="223" t="s">
        <v>4513</v>
      </c>
    </row>
    <row r="162" spans="2:4" ht="15" customHeight="1" x14ac:dyDescent="0.2">
      <c r="B162" s="468" t="s">
        <v>4514</v>
      </c>
      <c r="C162" s="248" t="s">
        <v>4515</v>
      </c>
      <c r="D162" s="223" t="s">
        <v>4516</v>
      </c>
    </row>
    <row r="163" spans="2:4" ht="15" customHeight="1" x14ac:dyDescent="0.2">
      <c r="B163" s="468" t="s">
        <v>4517</v>
      </c>
      <c r="C163" s="248" t="s">
        <v>4518</v>
      </c>
      <c r="D163" s="223" t="s">
        <v>4519</v>
      </c>
    </row>
    <row r="164" spans="2:4" ht="15" customHeight="1" x14ac:dyDescent="0.2">
      <c r="B164" s="468" t="s">
        <v>4520</v>
      </c>
      <c r="C164" s="248" t="s">
        <v>4521</v>
      </c>
      <c r="D164" s="223" t="s">
        <v>4522</v>
      </c>
    </row>
    <row r="165" spans="2:4" ht="15" customHeight="1" x14ac:dyDescent="0.2">
      <c r="B165" s="468" t="s">
        <v>4523</v>
      </c>
      <c r="C165" s="248" t="s">
        <v>4524</v>
      </c>
      <c r="D165" s="223" t="s">
        <v>4525</v>
      </c>
    </row>
    <row r="166" spans="2:4" ht="44.15" customHeight="1" x14ac:dyDescent="0.2">
      <c r="B166" s="468" t="s">
        <v>4526</v>
      </c>
      <c r="C166" s="248" t="s">
        <v>4565</v>
      </c>
      <c r="D166" s="223" t="s">
        <v>4527</v>
      </c>
    </row>
    <row r="167" spans="2:4" ht="31.5" customHeight="1" x14ac:dyDescent="0.2">
      <c r="B167" s="468" t="s">
        <v>4528</v>
      </c>
      <c r="C167" s="248" t="s">
        <v>4566</v>
      </c>
      <c r="D167" s="223" t="s">
        <v>4529</v>
      </c>
    </row>
    <row r="168" spans="2:4" ht="19.5" customHeight="1" x14ac:dyDescent="0.2">
      <c r="B168" s="468" t="s">
        <v>4530</v>
      </c>
      <c r="C168" s="248" t="s">
        <v>4531</v>
      </c>
      <c r="D168" s="223" t="s">
        <v>4532</v>
      </c>
    </row>
    <row r="169" spans="2:4" ht="15.65" customHeight="1" x14ac:dyDescent="0.2">
      <c r="B169" s="165" t="s">
        <v>651</v>
      </c>
      <c r="C169" s="447" t="s">
        <v>1162</v>
      </c>
      <c r="D169" s="165" t="s">
        <v>1163</v>
      </c>
    </row>
    <row r="170" spans="2:4" ht="15" customHeight="1" x14ac:dyDescent="0.2">
      <c r="B170" s="468" t="s">
        <v>4533</v>
      </c>
      <c r="C170" s="248" t="s">
        <v>4534</v>
      </c>
      <c r="D170" s="223" t="s">
        <v>4535</v>
      </c>
    </row>
    <row r="171" spans="2:4" ht="15" customHeight="1" x14ac:dyDescent="0.2">
      <c r="B171" s="468" t="s">
        <v>4536</v>
      </c>
      <c r="C171" s="248" t="s">
        <v>4537</v>
      </c>
      <c r="D171" s="223" t="s">
        <v>4538</v>
      </c>
    </row>
    <row r="172" spans="2:4" ht="15" customHeight="1" x14ac:dyDescent="0.2">
      <c r="B172" s="468" t="s">
        <v>4539</v>
      </c>
      <c r="C172" s="248" t="s">
        <v>4540</v>
      </c>
      <c r="D172" s="223" t="s">
        <v>4541</v>
      </c>
    </row>
    <row r="173" spans="2:4" ht="15" customHeight="1" x14ac:dyDescent="0.2">
      <c r="B173" s="468" t="s">
        <v>4542</v>
      </c>
      <c r="C173" s="248" t="s">
        <v>4543</v>
      </c>
      <c r="D173" s="223" t="s">
        <v>4544</v>
      </c>
    </row>
    <row r="174" spans="2:4" ht="15" customHeight="1" x14ac:dyDescent="0.2">
      <c r="B174" s="468" t="s">
        <v>4545</v>
      </c>
      <c r="C174" s="248" t="s">
        <v>4546</v>
      </c>
      <c r="D174" s="223" t="s">
        <v>4547</v>
      </c>
    </row>
    <row r="175" spans="2:4" ht="15" customHeight="1" x14ac:dyDescent="0.2">
      <c r="B175" s="468" t="s">
        <v>4548</v>
      </c>
      <c r="C175" s="248" t="s">
        <v>4549</v>
      </c>
      <c r="D175" s="223" t="s">
        <v>4550</v>
      </c>
    </row>
    <row r="176" spans="2:4" ht="15" customHeight="1" x14ac:dyDescent="0.2">
      <c r="B176" s="468" t="s">
        <v>4551</v>
      </c>
      <c r="C176" s="248" t="s">
        <v>4552</v>
      </c>
      <c r="D176" s="223" t="s">
        <v>4553</v>
      </c>
    </row>
    <row r="177" spans="2:4" ht="15" customHeight="1" x14ac:dyDescent="0.2">
      <c r="B177" s="468" t="s">
        <v>4554</v>
      </c>
      <c r="C177" s="248" t="s">
        <v>4555</v>
      </c>
      <c r="D177" s="223" t="s">
        <v>4556</v>
      </c>
    </row>
    <row r="178" spans="2:4" ht="15" customHeight="1" x14ac:dyDescent="0.2">
      <c r="B178" s="468" t="s">
        <v>4557</v>
      </c>
      <c r="C178" s="248" t="s">
        <v>4558</v>
      </c>
      <c r="D178" s="223" t="s">
        <v>4559</v>
      </c>
    </row>
    <row r="179" spans="2:4" ht="15" customHeight="1" x14ac:dyDescent="0.2">
      <c r="B179" s="468" t="s">
        <v>4560</v>
      </c>
      <c r="C179" s="248" t="s">
        <v>4561</v>
      </c>
      <c r="D179" s="223" t="s">
        <v>4562</v>
      </c>
    </row>
    <row r="180" spans="2:4" ht="15" customHeight="1" x14ac:dyDescent="0.2">
      <c r="B180" s="467" t="s">
        <v>1120</v>
      </c>
      <c r="C180" s="636" t="s">
        <v>2347</v>
      </c>
      <c r="D180" s="637"/>
    </row>
    <row r="181" spans="2:4" ht="15" customHeight="1" x14ac:dyDescent="0.2">
      <c r="B181" s="271" t="s">
        <v>3667</v>
      </c>
      <c r="C181" s="334" t="s">
        <v>4340</v>
      </c>
      <c r="D181" s="337" t="s">
        <v>4298</v>
      </c>
    </row>
    <row r="182" spans="2:4" ht="15" customHeight="1" x14ac:dyDescent="0.2">
      <c r="B182" s="271" t="s">
        <v>3668</v>
      </c>
      <c r="C182" s="334" t="s">
        <v>3214</v>
      </c>
      <c r="D182" s="337" t="s">
        <v>2449</v>
      </c>
    </row>
    <row r="183" spans="2:4" ht="15" customHeight="1" x14ac:dyDescent="0.2">
      <c r="B183" s="271" t="s">
        <v>3669</v>
      </c>
      <c r="C183" s="334" t="s">
        <v>3215</v>
      </c>
      <c r="D183" s="337" t="s">
        <v>2450</v>
      </c>
    </row>
    <row r="184" spans="2:4" ht="15" customHeight="1" x14ac:dyDescent="0.2">
      <c r="B184" s="271" t="s">
        <v>3670</v>
      </c>
      <c r="C184" s="334" t="s">
        <v>3216</v>
      </c>
      <c r="D184" s="337" t="s">
        <v>2451</v>
      </c>
    </row>
    <row r="185" spans="2:4" ht="15" customHeight="1" x14ac:dyDescent="0.2">
      <c r="B185" s="271" t="s">
        <v>3671</v>
      </c>
      <c r="C185" s="334" t="s">
        <v>3217</v>
      </c>
      <c r="D185" s="337" t="s">
        <v>2452</v>
      </c>
    </row>
    <row r="186" spans="2:4" ht="15" customHeight="1" x14ac:dyDescent="0.2">
      <c r="B186" s="271" t="s">
        <v>3672</v>
      </c>
      <c r="C186" s="334" t="s">
        <v>3218</v>
      </c>
      <c r="D186" s="337" t="s">
        <v>2453</v>
      </c>
    </row>
    <row r="187" spans="2:4" ht="15" customHeight="1" x14ac:dyDescent="0.2">
      <c r="B187" s="467" t="s">
        <v>1142</v>
      </c>
      <c r="C187" s="636" t="s">
        <v>2347</v>
      </c>
      <c r="D187" s="637"/>
    </row>
    <row r="188" spans="2:4" ht="15" customHeight="1" x14ac:dyDescent="0.2">
      <c r="B188" s="271" t="s">
        <v>3673</v>
      </c>
      <c r="C188" s="334" t="s">
        <v>3219</v>
      </c>
      <c r="D188" s="337" t="s">
        <v>2454</v>
      </c>
    </row>
    <row r="189" spans="2:4" ht="15" customHeight="1" x14ac:dyDescent="0.2">
      <c r="B189" s="271" t="s">
        <v>3674</v>
      </c>
      <c r="C189" s="446" t="s">
        <v>3220</v>
      </c>
      <c r="D189" s="337" t="s">
        <v>2455</v>
      </c>
    </row>
    <row r="190" spans="2:4" ht="15" customHeight="1" x14ac:dyDescent="0.2">
      <c r="B190" s="271" t="s">
        <v>3675</v>
      </c>
      <c r="C190" s="446" t="s">
        <v>3221</v>
      </c>
      <c r="D190" s="337" t="s">
        <v>2930</v>
      </c>
    </row>
    <row r="191" spans="2:4" ht="15" customHeight="1" x14ac:dyDescent="0.2">
      <c r="B191" s="271" t="s">
        <v>3676</v>
      </c>
      <c r="C191" s="334" t="s">
        <v>3222</v>
      </c>
      <c r="D191" s="337" t="s">
        <v>2456</v>
      </c>
    </row>
    <row r="192" spans="2:4" ht="15" customHeight="1" x14ac:dyDescent="0.2">
      <c r="B192" s="271" t="s">
        <v>3677</v>
      </c>
      <c r="C192" s="334" t="s">
        <v>3223</v>
      </c>
      <c r="D192" s="337" t="s">
        <v>2457</v>
      </c>
    </row>
    <row r="193" spans="2:4" ht="15" customHeight="1" x14ac:dyDescent="0.2">
      <c r="B193" s="271" t="s">
        <v>3678</v>
      </c>
      <c r="C193" s="334" t="s">
        <v>3224</v>
      </c>
      <c r="D193" s="337" t="s">
        <v>2458</v>
      </c>
    </row>
    <row r="194" spans="2:4" ht="15" customHeight="1" x14ac:dyDescent="0.2">
      <c r="B194" s="271" t="s">
        <v>3679</v>
      </c>
      <c r="C194" s="334" t="s">
        <v>3225</v>
      </c>
      <c r="D194" s="337" t="s">
        <v>2459</v>
      </c>
    </row>
    <row r="195" spans="2:4" ht="15" customHeight="1" x14ac:dyDescent="0.2">
      <c r="B195" s="271" t="s">
        <v>3680</v>
      </c>
      <c r="C195" s="334" t="s">
        <v>3226</v>
      </c>
      <c r="D195" s="337" t="s">
        <v>2460</v>
      </c>
    </row>
    <row r="196" spans="2:4" ht="15" customHeight="1" x14ac:dyDescent="0.2">
      <c r="B196" s="271" t="s">
        <v>4323</v>
      </c>
      <c r="C196" s="334" t="s">
        <v>3227</v>
      </c>
      <c r="D196" s="337" t="s">
        <v>2461</v>
      </c>
    </row>
    <row r="197" spans="2:4" ht="15" customHeight="1" x14ac:dyDescent="0.2">
      <c r="B197" s="271" t="s">
        <v>4324</v>
      </c>
      <c r="C197" s="334" t="s">
        <v>3228</v>
      </c>
      <c r="D197" s="337" t="s">
        <v>2462</v>
      </c>
    </row>
    <row r="198" spans="2:4" ht="15" customHeight="1" x14ac:dyDescent="0.2">
      <c r="B198" s="271" t="s">
        <v>3681</v>
      </c>
      <c r="C198" s="334" t="s">
        <v>3229</v>
      </c>
      <c r="D198" s="337" t="s">
        <v>2463</v>
      </c>
    </row>
    <row r="199" spans="2:4" ht="15" customHeight="1" x14ac:dyDescent="0.2">
      <c r="B199" s="271" t="s">
        <v>4397</v>
      </c>
      <c r="C199" s="334" t="s">
        <v>3230</v>
      </c>
      <c r="D199" s="337" t="s">
        <v>2464</v>
      </c>
    </row>
    <row r="200" spans="2:4" ht="15" customHeight="1" x14ac:dyDescent="0.2">
      <c r="B200" s="271" t="s">
        <v>4398</v>
      </c>
      <c r="C200" s="334" t="s">
        <v>3231</v>
      </c>
      <c r="D200" s="337" t="s">
        <v>2465</v>
      </c>
    </row>
    <row r="201" spans="2:4" ht="15" customHeight="1" x14ac:dyDescent="0.2">
      <c r="B201" s="271" t="s">
        <v>3682</v>
      </c>
      <c r="C201" s="334" t="s">
        <v>3232</v>
      </c>
      <c r="D201" s="337" t="s">
        <v>2466</v>
      </c>
    </row>
    <row r="202" spans="2:4" ht="15" customHeight="1" x14ac:dyDescent="0.2">
      <c r="B202" s="271" t="s">
        <v>3683</v>
      </c>
      <c r="C202" s="334" t="s">
        <v>3233</v>
      </c>
      <c r="D202" s="337" t="s">
        <v>2467</v>
      </c>
    </row>
    <row r="203" spans="2:4" ht="15" customHeight="1" x14ac:dyDescent="0.2">
      <c r="B203" s="271" t="s">
        <v>3684</v>
      </c>
      <c r="C203" s="334" t="s">
        <v>4000</v>
      </c>
      <c r="D203" s="337" t="s">
        <v>2468</v>
      </c>
    </row>
    <row r="204" spans="2:4" ht="15" customHeight="1" x14ac:dyDescent="0.2">
      <c r="B204" s="271" t="s">
        <v>3685</v>
      </c>
      <c r="C204" s="335" t="s">
        <v>3234</v>
      </c>
      <c r="D204" s="337" t="s">
        <v>4222</v>
      </c>
    </row>
    <row r="205" spans="2:4" ht="15" customHeight="1" x14ac:dyDescent="0.2">
      <c r="B205" s="271" t="s">
        <v>3686</v>
      </c>
      <c r="C205" s="334" t="s">
        <v>3235</v>
      </c>
      <c r="D205" s="337" t="s">
        <v>4028</v>
      </c>
    </row>
    <row r="206" spans="2:4" ht="15" customHeight="1" x14ac:dyDescent="0.2">
      <c r="B206" s="271" t="s">
        <v>3687</v>
      </c>
      <c r="C206" s="334" t="s">
        <v>3236</v>
      </c>
      <c r="D206" s="337" t="s">
        <v>2469</v>
      </c>
    </row>
    <row r="207" spans="2:4" ht="15" customHeight="1" x14ac:dyDescent="0.2">
      <c r="B207" s="271" t="s">
        <v>3688</v>
      </c>
      <c r="C207" s="334" t="s">
        <v>3237</v>
      </c>
      <c r="D207" s="337" t="s">
        <v>2470</v>
      </c>
    </row>
    <row r="208" spans="2:4" ht="15" customHeight="1" x14ac:dyDescent="0.2">
      <c r="B208" s="271" t="s">
        <v>3689</v>
      </c>
      <c r="C208" s="334" t="s">
        <v>3238</v>
      </c>
      <c r="D208" s="337" t="s">
        <v>2471</v>
      </c>
    </row>
    <row r="209" spans="2:4" ht="15" customHeight="1" x14ac:dyDescent="0.2">
      <c r="B209" s="271" t="s">
        <v>3690</v>
      </c>
      <c r="C209" s="334" t="s">
        <v>3113</v>
      </c>
      <c r="D209" s="337" t="s">
        <v>2338</v>
      </c>
    </row>
    <row r="210" spans="2:4" ht="15" customHeight="1" x14ac:dyDescent="0.2">
      <c r="B210" s="467" t="s">
        <v>1266</v>
      </c>
      <c r="C210" s="636" t="s">
        <v>2347</v>
      </c>
      <c r="D210" s="637"/>
    </row>
    <row r="211" spans="2:4" ht="15" customHeight="1" x14ac:dyDescent="0.2">
      <c r="B211" s="271" t="s">
        <v>3691</v>
      </c>
      <c r="C211" s="334" t="s">
        <v>3239</v>
      </c>
      <c r="D211" s="337" t="s">
        <v>2472</v>
      </c>
    </row>
    <row r="212" spans="2:4" ht="15" customHeight="1" x14ac:dyDescent="0.2">
      <c r="B212" s="271" t="s">
        <v>3692</v>
      </c>
      <c r="C212" s="334" t="s">
        <v>3240</v>
      </c>
      <c r="D212" s="337" t="s">
        <v>2473</v>
      </c>
    </row>
    <row r="213" spans="2:4" ht="15" customHeight="1" x14ac:dyDescent="0.2">
      <c r="B213" s="271" t="s">
        <v>4392</v>
      </c>
      <c r="C213" s="334" t="s">
        <v>3240</v>
      </c>
      <c r="D213" s="337" t="s">
        <v>4393</v>
      </c>
    </row>
    <row r="214" spans="2:4" ht="15" customHeight="1" x14ac:dyDescent="0.2">
      <c r="B214" s="271" t="s">
        <v>3693</v>
      </c>
      <c r="C214" s="334" t="s">
        <v>3241</v>
      </c>
      <c r="D214" s="337" t="s">
        <v>2612</v>
      </c>
    </row>
    <row r="215" spans="2:4" ht="15" customHeight="1" x14ac:dyDescent="0.2">
      <c r="B215" s="271" t="s">
        <v>3694</v>
      </c>
      <c r="C215" s="334" t="s">
        <v>3112</v>
      </c>
      <c r="D215" s="337" t="s">
        <v>4028</v>
      </c>
    </row>
    <row r="216" spans="2:4" ht="15" customHeight="1" x14ac:dyDescent="0.2">
      <c r="B216" s="271" t="s">
        <v>4041</v>
      </c>
      <c r="C216" s="334" t="s">
        <v>4042</v>
      </c>
      <c r="D216" s="337" t="s">
        <v>4028</v>
      </c>
    </row>
    <row r="217" spans="2:4" ht="15" customHeight="1" x14ac:dyDescent="0.2">
      <c r="B217" s="271" t="s">
        <v>3695</v>
      </c>
      <c r="C217" s="334" t="s">
        <v>3113</v>
      </c>
      <c r="D217" s="337" t="s">
        <v>3696</v>
      </c>
    </row>
    <row r="218" spans="2:4" ht="15" customHeight="1" x14ac:dyDescent="0.2">
      <c r="B218" s="467" t="s">
        <v>2200</v>
      </c>
      <c r="C218" s="636" t="s">
        <v>2347</v>
      </c>
      <c r="D218" s="637"/>
    </row>
    <row r="219" spans="2:4" ht="15" customHeight="1" x14ac:dyDescent="0.2">
      <c r="B219" s="271" t="s">
        <v>3697</v>
      </c>
      <c r="C219" s="334" t="s">
        <v>3242</v>
      </c>
      <c r="D219" s="337" t="s">
        <v>2304</v>
      </c>
    </row>
    <row r="220" spans="2:4" ht="15" customHeight="1" x14ac:dyDescent="0.2">
      <c r="B220" s="271" t="s">
        <v>3698</v>
      </c>
      <c r="C220" s="334" t="s">
        <v>3243</v>
      </c>
      <c r="D220" s="337" t="s">
        <v>2304</v>
      </c>
    </row>
    <row r="221" spans="2:4" ht="15" customHeight="1" x14ac:dyDescent="0.2">
      <c r="B221" s="271" t="s">
        <v>3699</v>
      </c>
      <c r="C221" s="334" t="s">
        <v>3244</v>
      </c>
      <c r="D221" s="337" t="s">
        <v>4389</v>
      </c>
    </row>
    <row r="222" spans="2:4" ht="15" customHeight="1" x14ac:dyDescent="0.2">
      <c r="B222" s="271" t="s">
        <v>3700</v>
      </c>
      <c r="C222" s="334" t="s">
        <v>3245</v>
      </c>
      <c r="D222" s="337" t="s">
        <v>2474</v>
      </c>
    </row>
    <row r="223" spans="2:4" ht="15" customHeight="1" x14ac:dyDescent="0.2">
      <c r="B223" s="271" t="s">
        <v>3701</v>
      </c>
      <c r="C223" s="334" t="s">
        <v>3246</v>
      </c>
      <c r="D223" s="337" t="s">
        <v>2475</v>
      </c>
    </row>
    <row r="224" spans="2:4" ht="15" customHeight="1" x14ac:dyDescent="0.2">
      <c r="B224" s="271" t="s">
        <v>3702</v>
      </c>
      <c r="C224" s="334" t="s">
        <v>3247</v>
      </c>
      <c r="D224" s="337" t="s">
        <v>4295</v>
      </c>
    </row>
    <row r="225" spans="2:4" ht="15" customHeight="1" x14ac:dyDescent="0.2">
      <c r="B225" s="271" t="s">
        <v>3703</v>
      </c>
      <c r="C225" s="334" t="s">
        <v>3248</v>
      </c>
      <c r="D225" s="337" t="s">
        <v>4394</v>
      </c>
    </row>
    <row r="226" spans="2:4" ht="15" customHeight="1" x14ac:dyDescent="0.2">
      <c r="B226" s="271" t="s">
        <v>3704</v>
      </c>
      <c r="C226" s="334" t="s">
        <v>3249</v>
      </c>
      <c r="D226" s="337" t="s">
        <v>2476</v>
      </c>
    </row>
    <row r="227" spans="2:4" ht="15" customHeight="1" x14ac:dyDescent="0.2">
      <c r="B227" s="271" t="s">
        <v>3705</v>
      </c>
      <c r="C227" s="334" t="s">
        <v>3250</v>
      </c>
      <c r="D227" s="337" t="s">
        <v>2477</v>
      </c>
    </row>
    <row r="228" spans="2:4" ht="14.15" customHeight="1" x14ac:dyDescent="0.2">
      <c r="B228" s="271" t="s">
        <v>3706</v>
      </c>
      <c r="C228" s="334" t="s">
        <v>3251</v>
      </c>
      <c r="D228" s="337" t="s">
        <v>2478</v>
      </c>
    </row>
    <row r="229" spans="2:4" ht="15" customHeight="1" x14ac:dyDescent="0.2">
      <c r="B229" s="165" t="s">
        <v>651</v>
      </c>
      <c r="C229" s="447" t="s">
        <v>1162</v>
      </c>
      <c r="D229" s="165" t="s">
        <v>1163</v>
      </c>
    </row>
    <row r="230" spans="2:4" ht="15" customHeight="1" x14ac:dyDescent="0.2">
      <c r="B230" s="467" t="s">
        <v>1813</v>
      </c>
      <c r="C230" s="636" t="s">
        <v>2347</v>
      </c>
      <c r="D230" s="637"/>
    </row>
    <row r="231" spans="2:4" ht="15" customHeight="1" x14ac:dyDescent="0.2">
      <c r="B231" s="271" t="s">
        <v>3707</v>
      </c>
      <c r="C231" s="334" t="s">
        <v>3252</v>
      </c>
      <c r="D231" s="337" t="s">
        <v>2479</v>
      </c>
    </row>
    <row r="232" spans="2:4" ht="15" customHeight="1" x14ac:dyDescent="0.2">
      <c r="B232" s="271" t="s">
        <v>3709</v>
      </c>
      <c r="C232" s="334" t="s">
        <v>3708</v>
      </c>
      <c r="D232" s="337" t="s">
        <v>2480</v>
      </c>
    </row>
    <row r="233" spans="2:4" ht="15" customHeight="1" x14ac:dyDescent="0.2">
      <c r="B233" s="271" t="s">
        <v>3710</v>
      </c>
      <c r="C233" s="334" t="s">
        <v>3253</v>
      </c>
      <c r="D233" s="337" t="s">
        <v>2481</v>
      </c>
    </row>
    <row r="234" spans="2:4" ht="15" customHeight="1" x14ac:dyDescent="0.2">
      <c r="B234" s="271" t="s">
        <v>3711</v>
      </c>
      <c r="C234" s="334" t="s">
        <v>3109</v>
      </c>
      <c r="D234" s="337" t="s">
        <v>2655</v>
      </c>
    </row>
    <row r="235" spans="2:4" ht="15" customHeight="1" x14ac:dyDescent="0.2">
      <c r="B235" s="271" t="s">
        <v>3712</v>
      </c>
      <c r="C235" s="334" t="s">
        <v>3254</v>
      </c>
      <c r="D235" s="337" t="s">
        <v>2655</v>
      </c>
    </row>
    <row r="236" spans="2:4" ht="15" customHeight="1" x14ac:dyDescent="0.2">
      <c r="B236" s="271" t="s">
        <v>3713</v>
      </c>
      <c r="C236" s="334" t="s">
        <v>3255</v>
      </c>
      <c r="D236" s="337" t="s">
        <v>2482</v>
      </c>
    </row>
    <row r="237" spans="2:4" ht="15" customHeight="1" x14ac:dyDescent="0.2">
      <c r="B237" s="271" t="s">
        <v>3714</v>
      </c>
      <c r="C237" s="334" t="s">
        <v>3256</v>
      </c>
      <c r="D237" s="337" t="s">
        <v>4342</v>
      </c>
    </row>
    <row r="238" spans="2:4" ht="15" customHeight="1" x14ac:dyDescent="0.2">
      <c r="B238" s="271" t="s">
        <v>3715</v>
      </c>
      <c r="C238" s="334" t="s">
        <v>3257</v>
      </c>
      <c r="D238" s="337" t="s">
        <v>2483</v>
      </c>
    </row>
    <row r="239" spans="2:4" ht="15" customHeight="1" x14ac:dyDescent="0.2">
      <c r="B239" s="271" t="s">
        <v>3716</v>
      </c>
      <c r="C239" s="334" t="s">
        <v>3258</v>
      </c>
      <c r="D239" s="337" t="s">
        <v>2484</v>
      </c>
    </row>
    <row r="240" spans="2:4" ht="15" customHeight="1" x14ac:dyDescent="0.2">
      <c r="B240" s="271" t="s">
        <v>3717</v>
      </c>
      <c r="C240" s="334" t="s">
        <v>3259</v>
      </c>
      <c r="D240" s="337" t="s">
        <v>2485</v>
      </c>
    </row>
    <row r="241" spans="2:4" ht="15" customHeight="1" x14ac:dyDescent="0.2">
      <c r="B241" s="271" t="s">
        <v>3718</v>
      </c>
      <c r="C241" s="334" t="s">
        <v>3260</v>
      </c>
      <c r="D241" s="337" t="s">
        <v>2485</v>
      </c>
    </row>
    <row r="242" spans="2:4" ht="15" customHeight="1" x14ac:dyDescent="0.2">
      <c r="B242" s="271" t="s">
        <v>3719</v>
      </c>
      <c r="C242" s="334" t="s">
        <v>3261</v>
      </c>
      <c r="D242" s="337" t="s">
        <v>2477</v>
      </c>
    </row>
    <row r="243" spans="2:4" ht="15" customHeight="1" x14ac:dyDescent="0.2">
      <c r="B243" s="271" t="s">
        <v>3720</v>
      </c>
      <c r="C243" s="334" t="s">
        <v>3262</v>
      </c>
      <c r="D243" s="337" t="s">
        <v>4316</v>
      </c>
    </row>
    <row r="244" spans="2:4" ht="15" customHeight="1" x14ac:dyDescent="0.2">
      <c r="B244" s="470" t="s">
        <v>594</v>
      </c>
      <c r="C244" s="448"/>
      <c r="D244" s="449"/>
    </row>
    <row r="245" spans="2:4" ht="15" customHeight="1" x14ac:dyDescent="0.2">
      <c r="B245" s="5" t="s">
        <v>3721</v>
      </c>
      <c r="C245" s="5" t="s">
        <v>3263</v>
      </c>
      <c r="D245" s="337" t="s">
        <v>3897</v>
      </c>
    </row>
    <row r="246" spans="2:4" ht="15" customHeight="1" x14ac:dyDescent="0.2">
      <c r="B246" s="271" t="s">
        <v>3722</v>
      </c>
      <c r="C246" s="334" t="s">
        <v>3264</v>
      </c>
      <c r="D246" s="337" t="s">
        <v>2685</v>
      </c>
    </row>
    <row r="247" spans="2:4" ht="15" customHeight="1" x14ac:dyDescent="0.2">
      <c r="B247" s="271" t="s">
        <v>3723</v>
      </c>
      <c r="C247" s="334" t="s">
        <v>3245</v>
      </c>
      <c r="D247" s="337" t="s">
        <v>2474</v>
      </c>
    </row>
    <row r="248" spans="2:4" ht="15" customHeight="1" x14ac:dyDescent="0.2">
      <c r="B248" s="271" t="s">
        <v>3724</v>
      </c>
      <c r="C248" s="334" t="s">
        <v>3265</v>
      </c>
      <c r="D248" s="337" t="s">
        <v>2486</v>
      </c>
    </row>
    <row r="249" spans="2:4" ht="15" customHeight="1" x14ac:dyDescent="0.2">
      <c r="B249" s="271" t="s">
        <v>3725</v>
      </c>
      <c r="C249" s="334" t="s">
        <v>3249</v>
      </c>
      <c r="D249" s="337" t="s">
        <v>2485</v>
      </c>
    </row>
    <row r="250" spans="2:4" ht="15" customHeight="1" x14ac:dyDescent="0.2">
      <c r="B250" s="271" t="s">
        <v>3726</v>
      </c>
      <c r="C250" s="334" t="s">
        <v>3266</v>
      </c>
      <c r="D250" s="337" t="s">
        <v>4395</v>
      </c>
    </row>
    <row r="251" spans="2:4" ht="15" customHeight="1" x14ac:dyDescent="0.2">
      <c r="B251" s="271" t="s">
        <v>3727</v>
      </c>
      <c r="C251" s="334" t="s">
        <v>3267</v>
      </c>
      <c r="D251" s="337" t="s">
        <v>4343</v>
      </c>
    </row>
    <row r="252" spans="2:4" ht="15" customHeight="1" x14ac:dyDescent="0.2">
      <c r="B252" s="271" t="s">
        <v>3728</v>
      </c>
      <c r="C252" s="334" t="s">
        <v>3268</v>
      </c>
      <c r="D252" s="337" t="s">
        <v>4161</v>
      </c>
    </row>
    <row r="253" spans="2:4" ht="15" customHeight="1" x14ac:dyDescent="0.2">
      <c r="B253" s="271" t="s">
        <v>3729</v>
      </c>
      <c r="C253" s="334" t="s">
        <v>3269</v>
      </c>
      <c r="D253" s="337" t="s">
        <v>4073</v>
      </c>
    </row>
    <row r="254" spans="2:4" ht="15" customHeight="1" x14ac:dyDescent="0.2">
      <c r="B254" s="271" t="s">
        <v>3730</v>
      </c>
      <c r="C254" s="334" t="s">
        <v>3270</v>
      </c>
      <c r="D254" s="337" t="s">
        <v>2487</v>
      </c>
    </row>
    <row r="255" spans="2:4" ht="15" customHeight="1" x14ac:dyDescent="0.2">
      <c r="B255" s="271" t="s">
        <v>3731</v>
      </c>
      <c r="C255" s="334" t="s">
        <v>3271</v>
      </c>
      <c r="D255" s="337" t="s">
        <v>2488</v>
      </c>
    </row>
    <row r="256" spans="2:4" ht="15" customHeight="1" x14ac:dyDescent="0.2">
      <c r="B256" s="271" t="s">
        <v>3732</v>
      </c>
      <c r="C256" s="334" t="s">
        <v>3272</v>
      </c>
      <c r="D256" s="337" t="s">
        <v>2489</v>
      </c>
    </row>
    <row r="257" spans="2:4" ht="15" customHeight="1" x14ac:dyDescent="0.2">
      <c r="B257" s="271" t="s">
        <v>3733</v>
      </c>
      <c r="C257" s="334" t="s">
        <v>3273</v>
      </c>
      <c r="D257" s="337" t="s">
        <v>3086</v>
      </c>
    </row>
    <row r="258" spans="2:4" ht="15" customHeight="1" x14ac:dyDescent="0.2">
      <c r="B258" s="271" t="s">
        <v>3734</v>
      </c>
      <c r="C258" s="334" t="s">
        <v>3274</v>
      </c>
      <c r="D258" s="337" t="s">
        <v>2490</v>
      </c>
    </row>
    <row r="259" spans="2:4" ht="15" customHeight="1" x14ac:dyDescent="0.2">
      <c r="B259" s="470" t="s">
        <v>1899</v>
      </c>
      <c r="C259" s="448"/>
      <c r="D259" s="449"/>
    </row>
    <row r="260" spans="2:4" ht="15" customHeight="1" x14ac:dyDescent="0.2">
      <c r="B260" s="271" t="s">
        <v>3735</v>
      </c>
      <c r="C260" s="334" t="s">
        <v>3276</v>
      </c>
      <c r="D260" s="337" t="s">
        <v>2491</v>
      </c>
    </row>
    <row r="261" spans="2:4" ht="15" customHeight="1" x14ac:dyDescent="0.2">
      <c r="B261" s="271" t="s">
        <v>3736</v>
      </c>
      <c r="C261" s="334" t="s">
        <v>3277</v>
      </c>
      <c r="D261" s="337" t="s">
        <v>2492</v>
      </c>
    </row>
    <row r="262" spans="2:4" ht="15" customHeight="1" x14ac:dyDescent="0.2">
      <c r="B262" s="271" t="s">
        <v>3737</v>
      </c>
      <c r="C262" s="334" t="s">
        <v>3278</v>
      </c>
      <c r="D262" s="337" t="s">
        <v>2493</v>
      </c>
    </row>
    <row r="263" spans="2:4" ht="15" customHeight="1" x14ac:dyDescent="0.2">
      <c r="B263" s="271" t="s">
        <v>3738</v>
      </c>
      <c r="C263" s="334" t="s">
        <v>3279</v>
      </c>
      <c r="D263" s="337" t="s">
        <v>2494</v>
      </c>
    </row>
    <row r="264" spans="2:4" ht="15" customHeight="1" x14ac:dyDescent="0.2">
      <c r="B264" s="271" t="s">
        <v>3739</v>
      </c>
      <c r="C264" s="334" t="s">
        <v>3280</v>
      </c>
      <c r="D264" s="337" t="s">
        <v>2495</v>
      </c>
    </row>
    <row r="265" spans="2:4" ht="15" customHeight="1" x14ac:dyDescent="0.2">
      <c r="B265" s="271" t="s">
        <v>3740</v>
      </c>
      <c r="C265" s="334" t="s">
        <v>3281</v>
      </c>
      <c r="D265" s="337" t="s">
        <v>2496</v>
      </c>
    </row>
    <row r="266" spans="2:4" ht="15" customHeight="1" x14ac:dyDescent="0.2">
      <c r="B266" s="271" t="s">
        <v>3741</v>
      </c>
      <c r="C266" s="334" t="s">
        <v>3227</v>
      </c>
      <c r="D266" s="337" t="s">
        <v>2461</v>
      </c>
    </row>
    <row r="267" spans="2:4" ht="15" customHeight="1" x14ac:dyDescent="0.2">
      <c r="B267" s="271" t="s">
        <v>3742</v>
      </c>
      <c r="C267" s="334" t="s">
        <v>3269</v>
      </c>
      <c r="D267" s="337" t="s">
        <v>4043</v>
      </c>
    </row>
    <row r="268" spans="2:4" ht="15" customHeight="1" x14ac:dyDescent="0.2">
      <c r="B268" s="271" t="s">
        <v>3743</v>
      </c>
      <c r="C268" s="334" t="s">
        <v>3268</v>
      </c>
      <c r="D268" s="337" t="s">
        <v>4264</v>
      </c>
    </row>
    <row r="269" spans="2:4" ht="15" customHeight="1" x14ac:dyDescent="0.2">
      <c r="B269" s="271" t="s">
        <v>3744</v>
      </c>
      <c r="C269" s="334" t="s">
        <v>3271</v>
      </c>
      <c r="D269" s="337" t="s">
        <v>3401</v>
      </c>
    </row>
    <row r="270" spans="2:4" ht="15" customHeight="1" x14ac:dyDescent="0.2">
      <c r="B270" s="271" t="s">
        <v>4079</v>
      </c>
      <c r="C270" s="334" t="s">
        <v>3282</v>
      </c>
      <c r="D270" s="337" t="s">
        <v>2497</v>
      </c>
    </row>
    <row r="271" spans="2:4" ht="15" customHeight="1" x14ac:dyDescent="0.2">
      <c r="B271" s="470" t="s">
        <v>439</v>
      </c>
      <c r="C271" s="448"/>
      <c r="D271" s="449"/>
    </row>
    <row r="272" spans="2:4" ht="15" customHeight="1" x14ac:dyDescent="0.2">
      <c r="B272" s="271" t="s">
        <v>3745</v>
      </c>
      <c r="C272" s="334" t="s">
        <v>3283</v>
      </c>
      <c r="D272" s="337" t="s">
        <v>2498</v>
      </c>
    </row>
    <row r="273" spans="2:4" ht="15" customHeight="1" x14ac:dyDescent="0.2">
      <c r="B273" s="271" t="s">
        <v>3746</v>
      </c>
      <c r="C273" s="334" t="s">
        <v>3284</v>
      </c>
      <c r="D273" s="337" t="s">
        <v>2499</v>
      </c>
    </row>
    <row r="274" spans="2:4" ht="15" customHeight="1" x14ac:dyDescent="0.2">
      <c r="B274" s="271" t="s">
        <v>3747</v>
      </c>
      <c r="C274" s="334" t="s">
        <v>3285</v>
      </c>
      <c r="D274" s="337" t="s">
        <v>2500</v>
      </c>
    </row>
    <row r="275" spans="2:4" ht="15" customHeight="1" x14ac:dyDescent="0.2">
      <c r="B275" s="271" t="s">
        <v>3748</v>
      </c>
      <c r="C275" s="334" t="s">
        <v>3114</v>
      </c>
      <c r="D275" s="337" t="s">
        <v>2501</v>
      </c>
    </row>
    <row r="276" spans="2:4" ht="15" customHeight="1" x14ac:dyDescent="0.2">
      <c r="B276" s="271" t="s">
        <v>3749</v>
      </c>
      <c r="C276" s="334" t="s">
        <v>3286</v>
      </c>
      <c r="D276" s="337" t="s">
        <v>2502</v>
      </c>
    </row>
    <row r="277" spans="2:4" ht="15" customHeight="1" x14ac:dyDescent="0.2">
      <c r="B277" s="271" t="s">
        <v>3750</v>
      </c>
      <c r="C277" s="334" t="s">
        <v>3287</v>
      </c>
      <c r="D277" s="337" t="s">
        <v>2503</v>
      </c>
    </row>
    <row r="278" spans="2:4" ht="15" customHeight="1" x14ac:dyDescent="0.2">
      <c r="B278" s="271" t="s">
        <v>3751</v>
      </c>
      <c r="C278" s="334" t="s">
        <v>3288</v>
      </c>
      <c r="D278" s="337" t="s">
        <v>2504</v>
      </c>
    </row>
    <row r="279" spans="2:4" ht="15" customHeight="1" x14ac:dyDescent="0.2">
      <c r="B279" s="271" t="s">
        <v>3752</v>
      </c>
      <c r="C279" s="334" t="s">
        <v>3289</v>
      </c>
      <c r="D279" s="337" t="s">
        <v>2505</v>
      </c>
    </row>
    <row r="280" spans="2:4" ht="15" customHeight="1" x14ac:dyDescent="0.2">
      <c r="B280" s="271" t="s">
        <v>3753</v>
      </c>
      <c r="C280" s="334" t="s">
        <v>3290</v>
      </c>
      <c r="D280" s="337" t="s">
        <v>2506</v>
      </c>
    </row>
    <row r="281" spans="2:4" ht="15" customHeight="1" x14ac:dyDescent="0.2">
      <c r="B281" s="271" t="s">
        <v>3754</v>
      </c>
      <c r="C281" s="271" t="s">
        <v>3755</v>
      </c>
      <c r="D281" s="337" t="s">
        <v>3756</v>
      </c>
    </row>
    <row r="282" spans="2:4" ht="15" customHeight="1" x14ac:dyDescent="0.2">
      <c r="B282" s="165" t="s">
        <v>651</v>
      </c>
      <c r="C282" s="447" t="s">
        <v>1162</v>
      </c>
      <c r="D282" s="165" t="s">
        <v>1163</v>
      </c>
    </row>
    <row r="283" spans="2:4" ht="15" customHeight="1" x14ac:dyDescent="0.2">
      <c r="B283" s="470" t="s">
        <v>725</v>
      </c>
      <c r="C283" s="448"/>
      <c r="D283" s="449"/>
    </row>
    <row r="284" spans="2:4" ht="15" customHeight="1" x14ac:dyDescent="0.2">
      <c r="B284" s="271" t="s">
        <v>3757</v>
      </c>
      <c r="C284" s="334" t="s">
        <v>3114</v>
      </c>
      <c r="D284" s="337" t="s">
        <v>2507</v>
      </c>
    </row>
    <row r="285" spans="2:4" ht="15" customHeight="1" x14ac:dyDescent="0.2">
      <c r="B285" s="271" t="s">
        <v>3758</v>
      </c>
      <c r="C285" s="271" t="s">
        <v>3291</v>
      </c>
      <c r="D285" s="271" t="s">
        <v>2615</v>
      </c>
    </row>
    <row r="286" spans="2:4" ht="15" customHeight="1" x14ac:dyDescent="0.2">
      <c r="B286" s="271" t="s">
        <v>3759</v>
      </c>
      <c r="C286" s="334" t="s">
        <v>3291</v>
      </c>
      <c r="D286" s="337" t="s">
        <v>2508</v>
      </c>
    </row>
    <row r="287" spans="2:4" ht="15" customHeight="1" x14ac:dyDescent="0.2">
      <c r="B287" s="271" t="s">
        <v>3760</v>
      </c>
      <c r="C287" s="334" t="s">
        <v>3292</v>
      </c>
      <c r="D287" s="337" t="s">
        <v>2509</v>
      </c>
    </row>
    <row r="288" spans="2:4" ht="15" customHeight="1" x14ac:dyDescent="0.2">
      <c r="B288" s="271" t="s">
        <v>3761</v>
      </c>
      <c r="C288" s="244" t="s">
        <v>3293</v>
      </c>
      <c r="D288" s="223" t="s">
        <v>2510</v>
      </c>
    </row>
    <row r="289" spans="2:4" ht="15" customHeight="1" x14ac:dyDescent="0.2">
      <c r="B289" s="271" t="s">
        <v>3762</v>
      </c>
      <c r="C289" s="244" t="s">
        <v>3294</v>
      </c>
      <c r="D289" s="223" t="s">
        <v>2511</v>
      </c>
    </row>
    <row r="290" spans="2:4" ht="15" customHeight="1" x14ac:dyDescent="0.2">
      <c r="B290" s="271" t="s">
        <v>3763</v>
      </c>
      <c r="C290" s="244" t="s">
        <v>3295</v>
      </c>
      <c r="D290" s="223" t="s">
        <v>2512</v>
      </c>
    </row>
    <row r="291" spans="2:4" ht="15" customHeight="1" x14ac:dyDescent="0.2">
      <c r="B291" s="271" t="s">
        <v>3764</v>
      </c>
      <c r="C291" s="244" t="s">
        <v>3296</v>
      </c>
      <c r="D291" s="223" t="s">
        <v>2513</v>
      </c>
    </row>
    <row r="292" spans="2:4" ht="15" customHeight="1" x14ac:dyDescent="0.2">
      <c r="B292" s="271" t="s">
        <v>3765</v>
      </c>
      <c r="C292" s="244" t="s">
        <v>3297</v>
      </c>
      <c r="D292" s="223" t="s">
        <v>2514</v>
      </c>
    </row>
    <row r="293" spans="2:4" ht="15" customHeight="1" x14ac:dyDescent="0.2">
      <c r="B293" s="271" t="s">
        <v>3766</v>
      </c>
      <c r="C293" s="244" t="s">
        <v>3291</v>
      </c>
      <c r="D293" s="223" t="s">
        <v>2508</v>
      </c>
    </row>
    <row r="294" spans="2:4" ht="15" customHeight="1" x14ac:dyDescent="0.2">
      <c r="B294" s="271" t="s">
        <v>3767</v>
      </c>
      <c r="C294" s="244" t="s">
        <v>3292</v>
      </c>
      <c r="D294" s="223" t="s">
        <v>2509</v>
      </c>
    </row>
    <row r="295" spans="2:4" ht="15" customHeight="1" x14ac:dyDescent="0.2">
      <c r="B295" s="271" t="s">
        <v>3768</v>
      </c>
      <c r="C295" s="244" t="s">
        <v>3293</v>
      </c>
      <c r="D295" s="337" t="s">
        <v>4379</v>
      </c>
    </row>
    <row r="296" spans="2:4" ht="15" customHeight="1" x14ac:dyDescent="0.2">
      <c r="B296" s="271" t="s">
        <v>3769</v>
      </c>
      <c r="C296" s="244" t="s">
        <v>3294</v>
      </c>
      <c r="D296" s="223" t="s">
        <v>2511</v>
      </c>
    </row>
    <row r="297" spans="2:4" ht="15" customHeight="1" x14ac:dyDescent="0.2">
      <c r="B297" s="271" t="s">
        <v>3770</v>
      </c>
      <c r="C297" s="244" t="s">
        <v>3265</v>
      </c>
      <c r="D297" s="223" t="s">
        <v>2486</v>
      </c>
    </row>
    <row r="298" spans="2:4" ht="15" customHeight="1" x14ac:dyDescent="0.2">
      <c r="B298" s="271" t="s">
        <v>3771</v>
      </c>
      <c r="C298" s="244" t="s">
        <v>3295</v>
      </c>
      <c r="D298" s="223" t="s">
        <v>2512</v>
      </c>
    </row>
    <row r="299" spans="2:4" ht="15" customHeight="1" x14ac:dyDescent="0.2">
      <c r="B299" s="271" t="s">
        <v>3772</v>
      </c>
      <c r="C299" s="244" t="s">
        <v>3296</v>
      </c>
      <c r="D299" s="223" t="s">
        <v>2513</v>
      </c>
    </row>
    <row r="300" spans="2:4" ht="15" customHeight="1" x14ac:dyDescent="0.2">
      <c r="B300" s="271" t="s">
        <v>3773</v>
      </c>
      <c r="C300" s="244" t="s">
        <v>3114</v>
      </c>
      <c r="D300" s="223" t="s">
        <v>2515</v>
      </c>
    </row>
    <row r="301" spans="2:4" ht="15" customHeight="1" x14ac:dyDescent="0.2">
      <c r="B301" s="271" t="s">
        <v>4597</v>
      </c>
      <c r="C301" s="334" t="s">
        <v>4584</v>
      </c>
      <c r="D301" s="271" t="s">
        <v>4666</v>
      </c>
    </row>
    <row r="302" spans="2:4" ht="15" customHeight="1" x14ac:dyDescent="0.2">
      <c r="B302" s="271" t="s">
        <v>4598</v>
      </c>
      <c r="C302" s="334" t="s">
        <v>4585</v>
      </c>
      <c r="D302" s="271" t="s">
        <v>4667</v>
      </c>
    </row>
    <row r="303" spans="2:4" ht="15" customHeight="1" x14ac:dyDescent="0.2">
      <c r="B303" s="271" t="s">
        <v>4599</v>
      </c>
      <c r="C303" s="334" t="s">
        <v>4586</v>
      </c>
      <c r="D303" s="271" t="s">
        <v>4668</v>
      </c>
    </row>
    <row r="304" spans="2:4" ht="15" customHeight="1" x14ac:dyDescent="0.2">
      <c r="B304" s="271" t="s">
        <v>4600</v>
      </c>
      <c r="C304" s="334" t="s">
        <v>4587</v>
      </c>
      <c r="D304" s="271" t="s">
        <v>4669</v>
      </c>
    </row>
    <row r="305" spans="2:4" ht="15" customHeight="1" x14ac:dyDescent="0.2">
      <c r="B305" s="271" t="s">
        <v>4601</v>
      </c>
      <c r="C305" s="334" t="s">
        <v>4588</v>
      </c>
      <c r="D305" s="271" t="s">
        <v>4671</v>
      </c>
    </row>
    <row r="306" spans="2:4" ht="15" customHeight="1" x14ac:dyDescent="0.2">
      <c r="B306" s="271" t="s">
        <v>4602</v>
      </c>
      <c r="C306" s="334" t="s">
        <v>4589</v>
      </c>
      <c r="D306" s="271" t="s">
        <v>4672</v>
      </c>
    </row>
    <row r="307" spans="2:4" ht="15" customHeight="1" x14ac:dyDescent="0.2">
      <c r="B307" s="271" t="s">
        <v>4603</v>
      </c>
      <c r="C307" s="334" t="s">
        <v>4590</v>
      </c>
      <c r="D307" s="271" t="s">
        <v>4673</v>
      </c>
    </row>
    <row r="308" spans="2:4" ht="15" customHeight="1" x14ac:dyDescent="0.2">
      <c r="B308" s="271" t="s">
        <v>4604</v>
      </c>
      <c r="C308" s="334" t="s">
        <v>3311</v>
      </c>
      <c r="D308" s="271" t="s">
        <v>4674</v>
      </c>
    </row>
    <row r="309" spans="2:4" ht="15" customHeight="1" x14ac:dyDescent="0.2">
      <c r="B309" s="271" t="s">
        <v>4605</v>
      </c>
      <c r="C309" s="334" t="s">
        <v>4591</v>
      </c>
      <c r="D309" s="271" t="s">
        <v>4675</v>
      </c>
    </row>
    <row r="310" spans="2:4" ht="15" customHeight="1" x14ac:dyDescent="0.2">
      <c r="B310" s="271" t="s">
        <v>4606</v>
      </c>
      <c r="C310" s="334" t="s">
        <v>4592</v>
      </c>
      <c r="D310" s="271" t="s">
        <v>4676</v>
      </c>
    </row>
    <row r="311" spans="2:4" ht="15" customHeight="1" x14ac:dyDescent="0.2">
      <c r="B311" s="271" t="s">
        <v>4607</v>
      </c>
      <c r="C311" s="334" t="s">
        <v>4593</v>
      </c>
      <c r="D311" s="271" t="s">
        <v>4677</v>
      </c>
    </row>
    <row r="312" spans="2:4" ht="15" customHeight="1" x14ac:dyDescent="0.2">
      <c r="B312" s="271" t="s">
        <v>4608</v>
      </c>
      <c r="C312" s="334" t="s">
        <v>4594</v>
      </c>
      <c r="D312" s="271" t="s">
        <v>4678</v>
      </c>
    </row>
    <row r="313" spans="2:4" ht="15" customHeight="1" x14ac:dyDescent="0.2">
      <c r="B313" s="271" t="s">
        <v>4609</v>
      </c>
      <c r="C313" s="334" t="s">
        <v>4595</v>
      </c>
      <c r="D313" s="337" t="s">
        <v>4596</v>
      </c>
    </row>
    <row r="314" spans="2:4" ht="15" customHeight="1" x14ac:dyDescent="0.2">
      <c r="B314" s="271" t="s">
        <v>3774</v>
      </c>
      <c r="C314" s="334" t="s">
        <v>3298</v>
      </c>
      <c r="D314" s="337" t="s">
        <v>2556</v>
      </c>
    </row>
    <row r="315" spans="2:4" ht="15" customHeight="1" x14ac:dyDescent="0.2">
      <c r="B315" s="271" t="s">
        <v>4791</v>
      </c>
      <c r="C315" s="334" t="s">
        <v>3299</v>
      </c>
      <c r="D315" s="337" t="s">
        <v>2557</v>
      </c>
    </row>
    <row r="316" spans="2:4" ht="15" customHeight="1" x14ac:dyDescent="0.2">
      <c r="B316" s="271" t="s">
        <v>4792</v>
      </c>
      <c r="C316" s="334" t="s">
        <v>3299</v>
      </c>
      <c r="D316" s="337" t="s">
        <v>2557</v>
      </c>
    </row>
    <row r="317" spans="2:4" ht="15" customHeight="1" x14ac:dyDescent="0.2">
      <c r="B317" s="271" t="s">
        <v>4615</v>
      </c>
      <c r="C317" s="334" t="s">
        <v>4610</v>
      </c>
      <c r="D317" s="337" t="s">
        <v>4611</v>
      </c>
    </row>
    <row r="318" spans="2:4" ht="15" customHeight="1" x14ac:dyDescent="0.2">
      <c r="B318" s="271" t="s">
        <v>4616</v>
      </c>
      <c r="C318" s="334" t="s">
        <v>3291</v>
      </c>
      <c r="D318" s="337" t="s">
        <v>4612</v>
      </c>
    </row>
    <row r="319" spans="2:4" ht="15" customHeight="1" x14ac:dyDescent="0.2">
      <c r="B319" s="271" t="s">
        <v>4617</v>
      </c>
      <c r="C319" s="334" t="s">
        <v>4613</v>
      </c>
      <c r="D319" s="337" t="s">
        <v>4614</v>
      </c>
    </row>
    <row r="320" spans="2:4" ht="15" customHeight="1" x14ac:dyDescent="0.2">
      <c r="B320" s="271" t="s">
        <v>4618</v>
      </c>
      <c r="C320" s="334" t="s">
        <v>3304</v>
      </c>
      <c r="D320" s="337" t="s">
        <v>2530</v>
      </c>
    </row>
    <row r="321" spans="2:4" ht="15" customHeight="1" x14ac:dyDescent="0.2">
      <c r="B321" s="271" t="s">
        <v>3775</v>
      </c>
      <c r="C321" s="334" t="s">
        <v>3300</v>
      </c>
      <c r="D321" s="337" t="s">
        <v>2558</v>
      </c>
    </row>
    <row r="322" spans="2:4" ht="15" customHeight="1" x14ac:dyDescent="0.2">
      <c r="B322" s="271" t="s">
        <v>4621</v>
      </c>
      <c r="C322" s="334" t="s">
        <v>4619</v>
      </c>
      <c r="D322" s="337" t="s">
        <v>4620</v>
      </c>
    </row>
    <row r="323" spans="2:4" ht="15" customHeight="1" x14ac:dyDescent="0.2">
      <c r="B323" s="271" t="s">
        <v>3777</v>
      </c>
      <c r="C323" s="334" t="s">
        <v>3308</v>
      </c>
      <c r="D323" s="337" t="s">
        <v>2562</v>
      </c>
    </row>
    <row r="324" spans="2:4" ht="15" customHeight="1" x14ac:dyDescent="0.2">
      <c r="B324" s="271" t="s">
        <v>4628</v>
      </c>
      <c r="C324" s="334" t="s">
        <v>4622</v>
      </c>
      <c r="D324" s="337" t="s">
        <v>4623</v>
      </c>
    </row>
    <row r="325" spans="2:4" ht="15" customHeight="1" x14ac:dyDescent="0.2">
      <c r="B325" s="271" t="s">
        <v>4629</v>
      </c>
      <c r="C325" s="334" t="s">
        <v>3311</v>
      </c>
      <c r="D325" s="337" t="s">
        <v>4624</v>
      </c>
    </row>
    <row r="326" spans="2:4" ht="15" customHeight="1" x14ac:dyDescent="0.2">
      <c r="B326" s="271" t="s">
        <v>4630</v>
      </c>
      <c r="C326" s="334" t="s">
        <v>3295</v>
      </c>
      <c r="D326" s="337" t="s">
        <v>4625</v>
      </c>
    </row>
    <row r="327" spans="2:4" ht="15" customHeight="1" x14ac:dyDescent="0.2">
      <c r="B327" s="271" t="s">
        <v>4631</v>
      </c>
      <c r="C327" s="334" t="s">
        <v>4610</v>
      </c>
      <c r="D327" s="337" t="s">
        <v>4626</v>
      </c>
    </row>
    <row r="328" spans="2:4" ht="15" customHeight="1" x14ac:dyDescent="0.2">
      <c r="B328" s="271" t="s">
        <v>4632</v>
      </c>
      <c r="C328" s="334" t="s">
        <v>4627</v>
      </c>
      <c r="D328" s="337" t="s">
        <v>2563</v>
      </c>
    </row>
    <row r="329" spans="2:4" ht="15" customHeight="1" x14ac:dyDescent="0.2">
      <c r="B329" s="271" t="s">
        <v>4641</v>
      </c>
      <c r="C329" s="334" t="s">
        <v>4633</v>
      </c>
      <c r="D329" s="337" t="s">
        <v>4634</v>
      </c>
    </row>
    <row r="330" spans="2:4" ht="15" customHeight="1" x14ac:dyDescent="0.2">
      <c r="B330" s="271" t="s">
        <v>4639</v>
      </c>
      <c r="C330" s="334" t="s">
        <v>4635</v>
      </c>
      <c r="D330" s="337" t="s">
        <v>4636</v>
      </c>
    </row>
    <row r="331" spans="2:4" ht="15" customHeight="1" x14ac:dyDescent="0.2">
      <c r="B331" s="271" t="s">
        <v>4640</v>
      </c>
      <c r="C331" s="334" t="s">
        <v>4637</v>
      </c>
      <c r="D331" s="337" t="s">
        <v>4638</v>
      </c>
    </row>
    <row r="332" spans="2:4" ht="15" customHeight="1" x14ac:dyDescent="0.2">
      <c r="B332" s="271" t="s">
        <v>4644</v>
      </c>
      <c r="C332" s="334" t="s">
        <v>4642</v>
      </c>
      <c r="D332" s="337" t="s">
        <v>4643</v>
      </c>
    </row>
    <row r="333" spans="2:4" ht="15" customHeight="1" x14ac:dyDescent="0.2">
      <c r="B333" s="271" t="s">
        <v>4651</v>
      </c>
      <c r="C333" s="334" t="s">
        <v>4645</v>
      </c>
      <c r="D333" s="337" t="s">
        <v>4646</v>
      </c>
    </row>
    <row r="334" spans="2:4" ht="15" customHeight="1" x14ac:dyDescent="0.2">
      <c r="B334" s="271" t="s">
        <v>4652</v>
      </c>
      <c r="C334" s="334" t="s">
        <v>4647</v>
      </c>
      <c r="D334" s="337" t="s">
        <v>4648</v>
      </c>
    </row>
    <row r="335" spans="2:4" ht="15" customHeight="1" x14ac:dyDescent="0.2">
      <c r="B335" s="271" t="s">
        <v>4653</v>
      </c>
      <c r="C335" s="334" t="s">
        <v>4645</v>
      </c>
      <c r="D335" s="337" t="s">
        <v>4649</v>
      </c>
    </row>
    <row r="336" spans="2:4" ht="15" customHeight="1" x14ac:dyDescent="0.2">
      <c r="B336" s="271" t="s">
        <v>4654</v>
      </c>
      <c r="C336" s="334" t="s">
        <v>4655</v>
      </c>
      <c r="D336" s="337" t="s">
        <v>4650</v>
      </c>
    </row>
    <row r="337" spans="2:4" ht="15" customHeight="1" x14ac:dyDescent="0.2">
      <c r="B337" s="271" t="s">
        <v>4660</v>
      </c>
      <c r="C337" s="334" t="s">
        <v>4656</v>
      </c>
      <c r="D337" s="337" t="s">
        <v>4657</v>
      </c>
    </row>
    <row r="338" spans="2:4" ht="15" customHeight="1" x14ac:dyDescent="0.2">
      <c r="B338" s="269" t="s">
        <v>4661</v>
      </c>
      <c r="C338" s="5" t="s">
        <v>4658</v>
      </c>
      <c r="D338" s="336" t="s">
        <v>4659</v>
      </c>
    </row>
    <row r="339" spans="2:4" ht="15" customHeight="1" x14ac:dyDescent="0.2">
      <c r="B339" s="271" t="s">
        <v>3776</v>
      </c>
      <c r="C339" s="334" t="s">
        <v>3301</v>
      </c>
      <c r="D339" s="337" t="s">
        <v>2559</v>
      </c>
    </row>
    <row r="340" spans="2:4" ht="15" customHeight="1" x14ac:dyDescent="0.2">
      <c r="B340" s="271" t="s">
        <v>4663</v>
      </c>
      <c r="C340" s="271" t="s">
        <v>4622</v>
      </c>
      <c r="D340" s="337" t="s">
        <v>4662</v>
      </c>
    </row>
    <row r="341" spans="2:4" ht="15" customHeight="1" x14ac:dyDescent="0.2">
      <c r="B341" s="271" t="s">
        <v>4664</v>
      </c>
      <c r="C341" s="271" t="s">
        <v>3295</v>
      </c>
      <c r="D341" s="337" t="s">
        <v>4625</v>
      </c>
    </row>
    <row r="342" spans="2:4" ht="15" customHeight="1" x14ac:dyDescent="0.2">
      <c r="B342" s="165" t="s">
        <v>651</v>
      </c>
      <c r="C342" s="243" t="s">
        <v>1162</v>
      </c>
      <c r="D342" s="220" t="s">
        <v>1163</v>
      </c>
    </row>
    <row r="343" spans="2:4" ht="15" customHeight="1" x14ac:dyDescent="0.2">
      <c r="B343" s="271" t="s">
        <v>3778</v>
      </c>
      <c r="C343" s="271" t="s">
        <v>3303</v>
      </c>
      <c r="D343" s="271" t="s">
        <v>3081</v>
      </c>
    </row>
    <row r="344" spans="2:4" ht="15" customHeight="1" x14ac:dyDescent="0.2">
      <c r="B344" s="271" t="s">
        <v>4712</v>
      </c>
      <c r="C344" s="271" t="s">
        <v>4679</v>
      </c>
      <c r="D344" s="337" t="s">
        <v>4680</v>
      </c>
    </row>
    <row r="345" spans="2:4" ht="15" customHeight="1" x14ac:dyDescent="0.2">
      <c r="B345" s="271" t="s">
        <v>4713</v>
      </c>
      <c r="C345" s="271" t="s">
        <v>4681</v>
      </c>
      <c r="D345" s="337" t="s">
        <v>2560</v>
      </c>
    </row>
    <row r="346" spans="2:4" ht="15" customHeight="1" x14ac:dyDescent="0.2">
      <c r="B346" s="271" t="s">
        <v>4714</v>
      </c>
      <c r="C346" s="271" t="s">
        <v>4682</v>
      </c>
      <c r="D346" s="337" t="s">
        <v>4683</v>
      </c>
    </row>
    <row r="347" spans="2:4" ht="15" customHeight="1" x14ac:dyDescent="0.2">
      <c r="B347" s="271" t="s">
        <v>4715</v>
      </c>
      <c r="C347" s="271" t="s">
        <v>4684</v>
      </c>
      <c r="D347" s="337" t="s">
        <v>4685</v>
      </c>
    </row>
    <row r="348" spans="2:4" ht="15" customHeight="1" x14ac:dyDescent="0.2">
      <c r="B348" s="271" t="s">
        <v>4716</v>
      </c>
      <c r="C348" s="271" t="s">
        <v>4686</v>
      </c>
      <c r="D348" s="337" t="s">
        <v>4687</v>
      </c>
    </row>
    <row r="349" spans="2:4" ht="15" customHeight="1" x14ac:dyDescent="0.2">
      <c r="B349" s="271" t="s">
        <v>4717</v>
      </c>
      <c r="C349" s="271" t="s">
        <v>4587</v>
      </c>
      <c r="D349" s="337" t="s">
        <v>2561</v>
      </c>
    </row>
    <row r="350" spans="2:4" ht="15" customHeight="1" x14ac:dyDescent="0.2">
      <c r="B350" s="271" t="s">
        <v>4718</v>
      </c>
      <c r="C350" s="271" t="s">
        <v>3306</v>
      </c>
      <c r="D350" s="337" t="s">
        <v>2520</v>
      </c>
    </row>
    <row r="351" spans="2:4" ht="15" customHeight="1" x14ac:dyDescent="0.2">
      <c r="B351" s="271" t="s">
        <v>4719</v>
      </c>
      <c r="C351" s="271" t="s">
        <v>3298</v>
      </c>
      <c r="D351" s="337" t="s">
        <v>2556</v>
      </c>
    </row>
    <row r="352" spans="2:4" ht="15" customHeight="1" x14ac:dyDescent="0.2">
      <c r="B352" s="271" t="s">
        <v>4720</v>
      </c>
      <c r="C352" s="271" t="s">
        <v>3299</v>
      </c>
      <c r="D352" s="337" t="s">
        <v>2557</v>
      </c>
    </row>
    <row r="353" spans="2:4" ht="15" customHeight="1" x14ac:dyDescent="0.2">
      <c r="B353" s="271" t="s">
        <v>4721</v>
      </c>
      <c r="C353" s="271" t="s">
        <v>3299</v>
      </c>
      <c r="D353" s="337" t="s">
        <v>2557</v>
      </c>
    </row>
    <row r="354" spans="2:4" ht="15" customHeight="1" x14ac:dyDescent="0.2">
      <c r="B354" s="271" t="s">
        <v>4722</v>
      </c>
      <c r="C354" s="271" t="s">
        <v>3283</v>
      </c>
      <c r="D354" s="337" t="s">
        <v>2520</v>
      </c>
    </row>
    <row r="355" spans="2:4" ht="15" customHeight="1" x14ac:dyDescent="0.2">
      <c r="B355" s="271" t="s">
        <v>4723</v>
      </c>
      <c r="C355" s="271" t="s">
        <v>4688</v>
      </c>
      <c r="D355" s="337" t="s">
        <v>4689</v>
      </c>
    </row>
    <row r="356" spans="2:4" ht="15" customHeight="1" x14ac:dyDescent="0.2">
      <c r="B356" s="271" t="s">
        <v>4724</v>
      </c>
      <c r="C356" s="271" t="s">
        <v>4584</v>
      </c>
      <c r="D356" s="337" t="s">
        <v>4665</v>
      </c>
    </row>
    <row r="357" spans="2:4" ht="15" customHeight="1" x14ac:dyDescent="0.2">
      <c r="B357" s="271" t="s">
        <v>4725</v>
      </c>
      <c r="C357" s="271" t="s">
        <v>4690</v>
      </c>
      <c r="D357" s="337" t="s">
        <v>4691</v>
      </c>
    </row>
    <row r="358" spans="2:4" ht="15" customHeight="1" x14ac:dyDescent="0.2">
      <c r="B358" s="271" t="s">
        <v>4726</v>
      </c>
      <c r="C358" s="271" t="s">
        <v>3311</v>
      </c>
      <c r="D358" s="337" t="s">
        <v>4624</v>
      </c>
    </row>
    <row r="359" spans="2:4" ht="15" customHeight="1" x14ac:dyDescent="0.2">
      <c r="B359" s="271" t="s">
        <v>4727</v>
      </c>
      <c r="C359" s="271" t="s">
        <v>3310</v>
      </c>
      <c r="D359" s="337" t="s">
        <v>4692</v>
      </c>
    </row>
    <row r="360" spans="2:4" ht="15" customHeight="1" x14ac:dyDescent="0.2">
      <c r="B360" s="271" t="s">
        <v>4728</v>
      </c>
      <c r="C360" s="271" t="s">
        <v>4588</v>
      </c>
      <c r="D360" s="337" t="s">
        <v>4670</v>
      </c>
    </row>
    <row r="361" spans="2:4" ht="15" customHeight="1" x14ac:dyDescent="0.2">
      <c r="B361" s="271" t="s">
        <v>4729</v>
      </c>
      <c r="C361" s="271" t="s">
        <v>3294</v>
      </c>
      <c r="D361" s="337" t="s">
        <v>4693</v>
      </c>
    </row>
    <row r="362" spans="2:4" ht="15" customHeight="1" x14ac:dyDescent="0.2">
      <c r="B362" s="271" t="s">
        <v>4730</v>
      </c>
      <c r="C362" s="271" t="s">
        <v>3291</v>
      </c>
      <c r="D362" s="337" t="s">
        <v>4694</v>
      </c>
    </row>
    <row r="363" spans="2:4" ht="15" customHeight="1" x14ac:dyDescent="0.2">
      <c r="B363" s="271" t="s">
        <v>4731</v>
      </c>
      <c r="C363" s="271" t="s">
        <v>3309</v>
      </c>
      <c r="D363" s="337" t="s">
        <v>2564</v>
      </c>
    </row>
    <row r="364" spans="2:4" ht="15" customHeight="1" x14ac:dyDescent="0.2">
      <c r="B364" s="271" t="s">
        <v>4732</v>
      </c>
      <c r="C364" s="271" t="s">
        <v>4695</v>
      </c>
      <c r="D364" s="337" t="s">
        <v>4696</v>
      </c>
    </row>
    <row r="365" spans="2:4" ht="15" customHeight="1" x14ac:dyDescent="0.2">
      <c r="B365" s="271" t="s">
        <v>4733</v>
      </c>
      <c r="C365" s="271" t="s">
        <v>4686</v>
      </c>
      <c r="D365" s="337" t="s">
        <v>4687</v>
      </c>
    </row>
    <row r="366" spans="2:4" ht="15" customHeight="1" x14ac:dyDescent="0.2">
      <c r="B366" s="271" t="s">
        <v>4734</v>
      </c>
      <c r="C366" s="271" t="s">
        <v>3307</v>
      </c>
      <c r="D366" s="337" t="s">
        <v>2561</v>
      </c>
    </row>
    <row r="367" spans="2:4" ht="15" customHeight="1" x14ac:dyDescent="0.2">
      <c r="B367" s="271" t="s">
        <v>4735</v>
      </c>
      <c r="C367" s="271" t="s">
        <v>3305</v>
      </c>
      <c r="D367" s="337" t="s">
        <v>2560</v>
      </c>
    </row>
    <row r="368" spans="2:4" ht="15" customHeight="1" x14ac:dyDescent="0.2">
      <c r="B368" s="271" t="s">
        <v>4736</v>
      </c>
      <c r="C368" s="271" t="s">
        <v>4697</v>
      </c>
      <c r="D368" s="337" t="s">
        <v>4698</v>
      </c>
    </row>
    <row r="369" spans="2:4" ht="15" customHeight="1" x14ac:dyDescent="0.2">
      <c r="B369" s="271" t="s">
        <v>4737</v>
      </c>
      <c r="C369" s="271" t="s">
        <v>3305</v>
      </c>
      <c r="D369" s="337" t="s">
        <v>2560</v>
      </c>
    </row>
    <row r="370" spans="2:4" ht="15" customHeight="1" x14ac:dyDescent="0.2">
      <c r="B370" s="271" t="s">
        <v>4738</v>
      </c>
      <c r="C370" s="271" t="s">
        <v>4656</v>
      </c>
      <c r="D370" s="337" t="s">
        <v>4699</v>
      </c>
    </row>
    <row r="371" spans="2:4" ht="15" customHeight="1" x14ac:dyDescent="0.2">
      <c r="B371" s="271" t="s">
        <v>4739</v>
      </c>
      <c r="C371" s="271" t="s">
        <v>4700</v>
      </c>
      <c r="D371" s="337" t="s">
        <v>4701</v>
      </c>
    </row>
    <row r="372" spans="2:4" ht="15" customHeight="1" x14ac:dyDescent="0.2">
      <c r="B372" s="271" t="s">
        <v>4740</v>
      </c>
      <c r="C372" s="271" t="s">
        <v>3298</v>
      </c>
      <c r="D372" s="337" t="s">
        <v>4702</v>
      </c>
    </row>
    <row r="373" spans="2:4" ht="15" customHeight="1" x14ac:dyDescent="0.2">
      <c r="B373" s="271" t="s">
        <v>4741</v>
      </c>
      <c r="C373" s="271" t="s">
        <v>3302</v>
      </c>
      <c r="D373" s="337" t="s">
        <v>4703</v>
      </c>
    </row>
    <row r="374" spans="2:4" ht="15" customHeight="1" x14ac:dyDescent="0.2">
      <c r="B374" s="271" t="s">
        <v>4742</v>
      </c>
      <c r="C374" s="271" t="s">
        <v>4704</v>
      </c>
      <c r="D374" s="337" t="s">
        <v>4705</v>
      </c>
    </row>
    <row r="375" spans="2:4" ht="15" customHeight="1" x14ac:dyDescent="0.2">
      <c r="B375" s="271" t="s">
        <v>4743</v>
      </c>
      <c r="C375" s="271" t="s">
        <v>4706</v>
      </c>
      <c r="D375" s="337" t="s">
        <v>4707</v>
      </c>
    </row>
    <row r="376" spans="2:4" ht="15" customHeight="1" x14ac:dyDescent="0.2">
      <c r="B376" s="271" t="s">
        <v>4744</v>
      </c>
      <c r="C376" s="271" t="s">
        <v>4708</v>
      </c>
      <c r="D376" s="337" t="s">
        <v>4709</v>
      </c>
    </row>
    <row r="377" spans="2:4" ht="15" customHeight="1" x14ac:dyDescent="0.2">
      <c r="B377" s="271" t="s">
        <v>4745</v>
      </c>
      <c r="C377" s="271" t="s">
        <v>4710</v>
      </c>
      <c r="D377" s="337" t="s">
        <v>4711</v>
      </c>
    </row>
    <row r="378" spans="2:4" ht="15" customHeight="1" x14ac:dyDescent="0.2">
      <c r="B378" s="467" t="s">
        <v>2876</v>
      </c>
      <c r="C378" s="249"/>
      <c r="D378" s="250"/>
    </row>
    <row r="379" spans="2:4" ht="15" customHeight="1" x14ac:dyDescent="0.2">
      <c r="B379" s="271" t="s">
        <v>3779</v>
      </c>
      <c r="C379" s="244" t="s">
        <v>3297</v>
      </c>
      <c r="D379" s="223" t="s">
        <v>2516</v>
      </c>
    </row>
    <row r="380" spans="2:4" ht="15" customHeight="1" x14ac:dyDescent="0.2">
      <c r="B380" s="467" t="s">
        <v>2877</v>
      </c>
      <c r="C380" s="249"/>
      <c r="D380" s="250"/>
    </row>
    <row r="381" spans="2:4" ht="15" customHeight="1" x14ac:dyDescent="0.2">
      <c r="B381" s="271" t="s">
        <v>3780</v>
      </c>
      <c r="C381" s="244" t="s">
        <v>3312</v>
      </c>
      <c r="D381" s="223" t="s">
        <v>2517</v>
      </c>
    </row>
    <row r="382" spans="2:4" ht="15" customHeight="1" x14ac:dyDescent="0.2">
      <c r="B382" s="271" t="s">
        <v>3781</v>
      </c>
      <c r="C382" s="244" t="s">
        <v>3313</v>
      </c>
      <c r="D382" s="223" t="s">
        <v>2518</v>
      </c>
    </row>
    <row r="383" spans="2:4" ht="15" customHeight="1" x14ac:dyDescent="0.2">
      <c r="B383" s="467" t="s">
        <v>3020</v>
      </c>
      <c r="C383" s="249"/>
      <c r="D383" s="250"/>
    </row>
    <row r="384" spans="2:4" ht="15" customHeight="1" x14ac:dyDescent="0.2">
      <c r="B384" s="271" t="s">
        <v>3782</v>
      </c>
      <c r="C384" s="244" t="s">
        <v>3314</v>
      </c>
      <c r="D384" s="223" t="s">
        <v>2519</v>
      </c>
    </row>
    <row r="385" spans="2:5" ht="15" customHeight="1" x14ac:dyDescent="0.2">
      <c r="B385" s="271" t="s">
        <v>3783</v>
      </c>
      <c r="C385" s="244" t="s">
        <v>3315</v>
      </c>
      <c r="D385" s="223" t="s">
        <v>2521</v>
      </c>
    </row>
    <row r="386" spans="2:5" ht="15" customHeight="1" x14ac:dyDescent="0.2">
      <c r="B386" s="271" t="s">
        <v>3784</v>
      </c>
      <c r="C386" s="244" t="s">
        <v>3316</v>
      </c>
      <c r="D386" s="223" t="s">
        <v>3022</v>
      </c>
    </row>
    <row r="387" spans="2:5" ht="15" customHeight="1" x14ac:dyDescent="0.2">
      <c r="B387" s="271" t="s">
        <v>3785</v>
      </c>
      <c r="C387" s="244" t="s">
        <v>4001</v>
      </c>
      <c r="D387" s="223" t="s">
        <v>2523</v>
      </c>
    </row>
    <row r="388" spans="2:5" ht="15" customHeight="1" x14ac:dyDescent="0.2">
      <c r="B388" s="271" t="s">
        <v>3786</v>
      </c>
      <c r="C388" s="244" t="s">
        <v>3306</v>
      </c>
      <c r="D388" s="223" t="s">
        <v>2520</v>
      </c>
    </row>
    <row r="389" spans="2:5" ht="15" customHeight="1" x14ac:dyDescent="0.2">
      <c r="B389" s="271" t="s">
        <v>3787</v>
      </c>
      <c r="C389" s="244" t="s">
        <v>3317</v>
      </c>
      <c r="D389" s="223" t="s">
        <v>2524</v>
      </c>
    </row>
    <row r="390" spans="2:5" ht="15" customHeight="1" x14ac:dyDescent="0.2">
      <c r="B390" s="271" t="s">
        <v>3788</v>
      </c>
      <c r="C390" s="244" t="s">
        <v>3318</v>
      </c>
      <c r="D390" s="223" t="s">
        <v>2525</v>
      </c>
    </row>
    <row r="391" spans="2:5" ht="15" customHeight="1" x14ac:dyDescent="0.2">
      <c r="B391" s="467" t="s">
        <v>3024</v>
      </c>
      <c r="C391" s="245"/>
      <c r="D391" s="203"/>
    </row>
    <row r="392" spans="2:5" ht="15" customHeight="1" x14ac:dyDescent="0.2">
      <c r="B392" s="271" t="s">
        <v>3789</v>
      </c>
      <c r="C392" s="244" t="s">
        <v>3025</v>
      </c>
      <c r="D392" s="223" t="s">
        <v>3031</v>
      </c>
    </row>
    <row r="393" spans="2:5" ht="15" customHeight="1" x14ac:dyDescent="0.2">
      <c r="B393" s="271" t="s">
        <v>3790</v>
      </c>
      <c r="C393" s="244" t="s">
        <v>3408</v>
      </c>
      <c r="D393" s="223" t="s">
        <v>3409</v>
      </c>
      <c r="E393" s="4"/>
    </row>
    <row r="394" spans="2:5" ht="15" customHeight="1" x14ac:dyDescent="0.2">
      <c r="B394" s="271" t="s">
        <v>3791</v>
      </c>
      <c r="C394" s="244" t="s">
        <v>3026</v>
      </c>
      <c r="D394" s="223" t="s">
        <v>2526</v>
      </c>
    </row>
    <row r="395" spans="2:5" ht="15" customHeight="1" x14ac:dyDescent="0.2">
      <c r="B395" s="467" t="s">
        <v>805</v>
      </c>
      <c r="C395" s="249"/>
      <c r="D395" s="250"/>
    </row>
    <row r="396" spans="2:5" ht="15" customHeight="1" x14ac:dyDescent="0.2">
      <c r="B396" s="337" t="s">
        <v>3792</v>
      </c>
      <c r="C396" s="225" t="s">
        <v>3027</v>
      </c>
      <c r="D396" s="223" t="s">
        <v>2527</v>
      </c>
    </row>
    <row r="397" spans="2:5" ht="15" customHeight="1" x14ac:dyDescent="0.2">
      <c r="B397" s="337" t="s">
        <v>3793</v>
      </c>
      <c r="C397" s="225" t="s">
        <v>3028</v>
      </c>
      <c r="D397" s="223" t="s">
        <v>2528</v>
      </c>
    </row>
    <row r="398" spans="2:5" ht="15" customHeight="1" x14ac:dyDescent="0.2">
      <c r="B398" s="165" t="s">
        <v>651</v>
      </c>
      <c r="C398" s="243" t="s">
        <v>1162</v>
      </c>
      <c r="D398" s="220" t="s">
        <v>1163</v>
      </c>
    </row>
    <row r="399" spans="2:5" ht="15" customHeight="1" x14ac:dyDescent="0.2">
      <c r="B399" s="470" t="s">
        <v>2640</v>
      </c>
      <c r="C399" s="249"/>
      <c r="D399" s="250"/>
    </row>
    <row r="400" spans="2:5" ht="15" customHeight="1" x14ac:dyDescent="0.2">
      <c r="B400" s="337" t="s">
        <v>3794</v>
      </c>
      <c r="C400" s="225" t="s">
        <v>3029</v>
      </c>
      <c r="D400" s="223" t="s">
        <v>2519</v>
      </c>
    </row>
    <row r="401" spans="2:5" ht="15" customHeight="1" x14ac:dyDescent="0.2">
      <c r="B401" s="337" t="s">
        <v>3795</v>
      </c>
      <c r="C401" s="225" t="s">
        <v>3030</v>
      </c>
      <c r="D401" s="223" t="s">
        <v>3031</v>
      </c>
    </row>
    <row r="402" spans="2:5" ht="15" customHeight="1" x14ac:dyDescent="0.2">
      <c r="B402" s="337" t="s">
        <v>3796</v>
      </c>
      <c r="C402" s="225" t="s">
        <v>3021</v>
      </c>
      <c r="D402" s="223" t="s">
        <v>2521</v>
      </c>
    </row>
    <row r="403" spans="2:5" ht="15" customHeight="1" x14ac:dyDescent="0.2">
      <c r="B403" s="337" t="s">
        <v>3797</v>
      </c>
      <c r="C403" s="225" t="s">
        <v>3040</v>
      </c>
      <c r="D403" s="223" t="s">
        <v>2529</v>
      </c>
    </row>
    <row r="404" spans="2:5" ht="15" customHeight="1" x14ac:dyDescent="0.2">
      <c r="B404" s="337" t="s">
        <v>3798</v>
      </c>
      <c r="C404" s="393" t="s">
        <v>3032</v>
      </c>
      <c r="D404" s="223" t="s">
        <v>3080</v>
      </c>
    </row>
    <row r="405" spans="2:5" ht="15" customHeight="1" x14ac:dyDescent="0.2">
      <c r="B405" s="337" t="s">
        <v>3799</v>
      </c>
      <c r="C405" s="393" t="s">
        <v>4344</v>
      </c>
      <c r="D405" s="223" t="s">
        <v>3410</v>
      </c>
      <c r="E405" s="4"/>
    </row>
    <row r="406" spans="2:5" ht="15" customHeight="1" x14ac:dyDescent="0.2">
      <c r="B406" s="337" t="s">
        <v>3800</v>
      </c>
      <c r="C406" s="393" t="s">
        <v>3033</v>
      </c>
      <c r="D406" s="223" t="s">
        <v>2523</v>
      </c>
    </row>
    <row r="407" spans="2:5" ht="15" customHeight="1" x14ac:dyDescent="0.2">
      <c r="B407" s="337" t="s">
        <v>3801</v>
      </c>
      <c r="C407" s="393" t="s">
        <v>3034</v>
      </c>
      <c r="D407" s="223" t="s">
        <v>2530</v>
      </c>
    </row>
    <row r="408" spans="2:5" ht="15" customHeight="1" x14ac:dyDescent="0.2">
      <c r="B408" s="337" t="s">
        <v>3802</v>
      </c>
      <c r="C408" s="393" t="s">
        <v>3035</v>
      </c>
      <c r="D408" s="223" t="s">
        <v>2520</v>
      </c>
    </row>
    <row r="409" spans="2:5" ht="15" customHeight="1" x14ac:dyDescent="0.2">
      <c r="B409" s="337" t="s">
        <v>3803</v>
      </c>
      <c r="C409" s="334" t="s">
        <v>3408</v>
      </c>
      <c r="D409" s="223" t="s">
        <v>3411</v>
      </c>
      <c r="E409" s="4"/>
    </row>
    <row r="410" spans="2:5" ht="15" customHeight="1" x14ac:dyDescent="0.2">
      <c r="B410" s="337" t="s">
        <v>4082</v>
      </c>
      <c r="C410" s="334" t="s">
        <v>4026</v>
      </c>
      <c r="D410" s="223" t="s">
        <v>4027</v>
      </c>
      <c r="E410" s="4"/>
    </row>
    <row r="411" spans="2:5" ht="15" customHeight="1" x14ac:dyDescent="0.2">
      <c r="B411" s="337" t="s">
        <v>3804</v>
      </c>
      <c r="C411" s="393" t="s">
        <v>3036</v>
      </c>
      <c r="D411" s="223" t="s">
        <v>2524</v>
      </c>
    </row>
    <row r="412" spans="2:5" ht="15" customHeight="1" x14ac:dyDescent="0.2">
      <c r="B412" s="337" t="s">
        <v>3805</v>
      </c>
      <c r="C412" s="334" t="s">
        <v>3026</v>
      </c>
      <c r="D412" s="223" t="s">
        <v>2526</v>
      </c>
      <c r="E412" s="20" t="s">
        <v>4795</v>
      </c>
    </row>
    <row r="413" spans="2:5" ht="15" customHeight="1" x14ac:dyDescent="0.2">
      <c r="B413" s="337" t="s">
        <v>3806</v>
      </c>
      <c r="C413" s="393" t="s">
        <v>3037</v>
      </c>
      <c r="D413" s="223" t="s">
        <v>2525</v>
      </c>
    </row>
    <row r="414" spans="2:5" ht="15" customHeight="1" x14ac:dyDescent="0.2">
      <c r="B414" s="470" t="s">
        <v>4345</v>
      </c>
      <c r="C414" s="450"/>
      <c r="D414" s="250"/>
    </row>
    <row r="415" spans="2:5" ht="15" customHeight="1" x14ac:dyDescent="0.2">
      <c r="B415" s="337" t="s">
        <v>3807</v>
      </c>
      <c r="C415" s="393" t="s">
        <v>3032</v>
      </c>
      <c r="D415" s="223" t="s">
        <v>2533</v>
      </c>
    </row>
    <row r="416" spans="2:5" ht="15" customHeight="1" x14ac:dyDescent="0.2">
      <c r="B416" s="337" t="s">
        <v>3808</v>
      </c>
      <c r="C416" s="225" t="s">
        <v>3038</v>
      </c>
      <c r="D416" s="223" t="s">
        <v>2534</v>
      </c>
    </row>
    <row r="417" spans="1:5" ht="15" customHeight="1" x14ac:dyDescent="0.2">
      <c r="B417" s="337" t="s">
        <v>3809</v>
      </c>
      <c r="C417" s="225" t="s">
        <v>3021</v>
      </c>
      <c r="D417" s="223" t="s">
        <v>2521</v>
      </c>
    </row>
    <row r="418" spans="1:5" ht="15" customHeight="1" x14ac:dyDescent="0.2">
      <c r="B418" s="337" t="s">
        <v>4044</v>
      </c>
      <c r="C418" s="225" t="s">
        <v>3039</v>
      </c>
      <c r="D418" s="223" t="s">
        <v>2535</v>
      </c>
    </row>
    <row r="419" spans="1:5" ht="15" customHeight="1" x14ac:dyDescent="0.2">
      <c r="B419" s="337" t="s">
        <v>3810</v>
      </c>
      <c r="C419" s="225" t="s">
        <v>3040</v>
      </c>
      <c r="D419" s="223" t="s">
        <v>2529</v>
      </c>
    </row>
    <row r="420" spans="1:5" ht="15" customHeight="1" x14ac:dyDescent="0.2">
      <c r="B420" s="337" t="s">
        <v>3811</v>
      </c>
      <c r="C420" s="225" t="s">
        <v>3041</v>
      </c>
      <c r="D420" s="223" t="s">
        <v>2678</v>
      </c>
    </row>
    <row r="421" spans="1:5" ht="15" customHeight="1" x14ac:dyDescent="0.2">
      <c r="B421" s="337" t="s">
        <v>3812</v>
      </c>
      <c r="C421" s="393" t="s">
        <v>3042</v>
      </c>
      <c r="D421" s="337" t="s">
        <v>2531</v>
      </c>
    </row>
    <row r="422" spans="1:5" ht="15" customHeight="1" x14ac:dyDescent="0.2">
      <c r="B422" s="337" t="s">
        <v>4346</v>
      </c>
      <c r="C422" s="393" t="s">
        <v>3043</v>
      </c>
      <c r="D422" s="337" t="s">
        <v>2537</v>
      </c>
    </row>
    <row r="423" spans="1:5" ht="15" customHeight="1" x14ac:dyDescent="0.2">
      <c r="B423" s="337" t="s">
        <v>3813</v>
      </c>
      <c r="C423" s="393" t="s">
        <v>3044</v>
      </c>
      <c r="D423" s="337" t="s">
        <v>2536</v>
      </c>
    </row>
    <row r="424" spans="1:5" ht="15" customHeight="1" x14ac:dyDescent="0.2">
      <c r="B424" s="337" t="s">
        <v>3815</v>
      </c>
      <c r="C424" s="393" t="s">
        <v>3046</v>
      </c>
      <c r="D424" s="337" t="s">
        <v>2873</v>
      </c>
    </row>
    <row r="425" spans="1:5" ht="15" customHeight="1" x14ac:dyDescent="0.2">
      <c r="B425" s="337" t="s">
        <v>3816</v>
      </c>
      <c r="C425" s="393" t="s">
        <v>3034</v>
      </c>
      <c r="D425" s="337" t="s">
        <v>2530</v>
      </c>
    </row>
    <row r="426" spans="1:5" ht="15" customHeight="1" x14ac:dyDescent="0.2">
      <c r="B426" s="337" t="s">
        <v>3817</v>
      </c>
      <c r="C426" s="393" t="s">
        <v>3047</v>
      </c>
      <c r="D426" s="337" t="s">
        <v>2539</v>
      </c>
    </row>
    <row r="427" spans="1:5" ht="15" customHeight="1" x14ac:dyDescent="0.2">
      <c r="B427" s="337" t="s">
        <v>4057</v>
      </c>
      <c r="C427" s="393" t="s">
        <v>3048</v>
      </c>
      <c r="D427" s="337" t="s">
        <v>2541</v>
      </c>
    </row>
    <row r="428" spans="1:5" ht="15" customHeight="1" x14ac:dyDescent="0.2">
      <c r="B428" s="337" t="s">
        <v>4058</v>
      </c>
      <c r="C428" s="393" t="s">
        <v>3049</v>
      </c>
      <c r="D428" s="337" t="s">
        <v>2542</v>
      </c>
    </row>
    <row r="429" spans="1:5" ht="15" customHeight="1" x14ac:dyDescent="0.2">
      <c r="B429" s="337" t="s">
        <v>3818</v>
      </c>
      <c r="C429" s="393" t="s">
        <v>3036</v>
      </c>
      <c r="D429" s="337" t="s">
        <v>2524</v>
      </c>
    </row>
    <row r="430" spans="1:5" ht="15" customHeight="1" x14ac:dyDescent="0.2">
      <c r="B430" s="337" t="s">
        <v>4317</v>
      </c>
      <c r="C430" s="393" t="s">
        <v>4318</v>
      </c>
      <c r="D430" s="337" t="s">
        <v>4319</v>
      </c>
    </row>
    <row r="431" spans="1:5" s="169" customFormat="1" ht="15" customHeight="1" x14ac:dyDescent="0.2">
      <c r="A431" s="21"/>
      <c r="B431" s="337" t="s">
        <v>3819</v>
      </c>
      <c r="C431" s="393" t="s">
        <v>3050</v>
      </c>
      <c r="D431" s="337" t="s">
        <v>2544</v>
      </c>
      <c r="E431" s="183"/>
    </row>
    <row r="432" spans="1:5" ht="15" customHeight="1" x14ac:dyDescent="0.2">
      <c r="B432" s="470" t="s">
        <v>4347</v>
      </c>
      <c r="C432" s="379"/>
      <c r="D432" s="336"/>
    </row>
    <row r="433" spans="2:4" ht="15" customHeight="1" x14ac:dyDescent="0.2">
      <c r="B433" s="337" t="s">
        <v>3820</v>
      </c>
      <c r="C433" s="393" t="s">
        <v>3051</v>
      </c>
      <c r="D433" s="337" t="s">
        <v>3052</v>
      </c>
    </row>
    <row r="434" spans="2:4" ht="15" customHeight="1" x14ac:dyDescent="0.2">
      <c r="B434" s="337" t="s">
        <v>3821</v>
      </c>
      <c r="C434" s="393" t="s">
        <v>4031</v>
      </c>
      <c r="D434" s="337" t="s">
        <v>2874</v>
      </c>
    </row>
    <row r="435" spans="2:4" ht="15" customHeight="1" x14ac:dyDescent="0.2">
      <c r="B435" s="337" t="s">
        <v>3822</v>
      </c>
      <c r="C435" s="393" t="s">
        <v>3053</v>
      </c>
      <c r="D435" s="337" t="s">
        <v>2680</v>
      </c>
    </row>
    <row r="436" spans="2:4" ht="15" customHeight="1" x14ac:dyDescent="0.2">
      <c r="B436" s="337" t="s">
        <v>4348</v>
      </c>
      <c r="C436" s="393" t="s">
        <v>3054</v>
      </c>
      <c r="D436" s="337" t="s">
        <v>2847</v>
      </c>
    </row>
    <row r="437" spans="2:4" ht="15" customHeight="1" x14ac:dyDescent="0.2">
      <c r="B437" s="337" t="s">
        <v>3823</v>
      </c>
      <c r="C437" s="393" t="s">
        <v>3055</v>
      </c>
      <c r="D437" s="337" t="s">
        <v>2679</v>
      </c>
    </row>
    <row r="438" spans="2:4" ht="15" customHeight="1" x14ac:dyDescent="0.2">
      <c r="B438" s="337" t="s">
        <v>4059</v>
      </c>
      <c r="C438" s="393" t="s">
        <v>4349</v>
      </c>
      <c r="D438" s="337" t="s">
        <v>4060</v>
      </c>
    </row>
    <row r="439" spans="2:4" ht="15" customHeight="1" x14ac:dyDescent="0.2">
      <c r="B439" s="393" t="s">
        <v>4033</v>
      </c>
      <c r="C439" s="337" t="s">
        <v>4034</v>
      </c>
      <c r="D439" s="336" t="s">
        <v>4035</v>
      </c>
    </row>
    <row r="440" spans="2:4" ht="15" customHeight="1" x14ac:dyDescent="0.2">
      <c r="B440" s="393" t="s">
        <v>4030</v>
      </c>
      <c r="C440" s="337" t="s">
        <v>4019</v>
      </c>
      <c r="D440" s="336" t="s">
        <v>4020</v>
      </c>
    </row>
    <row r="441" spans="2:4" ht="15" customHeight="1" x14ac:dyDescent="0.2">
      <c r="B441" s="393" t="s">
        <v>4374</v>
      </c>
      <c r="C441" s="393" t="s">
        <v>4375</v>
      </c>
      <c r="D441" s="337" t="s">
        <v>4376</v>
      </c>
    </row>
    <row r="442" spans="2:4" ht="15" customHeight="1" x14ac:dyDescent="0.2">
      <c r="B442" s="337" t="s">
        <v>3814</v>
      </c>
      <c r="C442" s="393" t="s">
        <v>3045</v>
      </c>
      <c r="D442" s="337" t="s">
        <v>2532</v>
      </c>
    </row>
    <row r="443" spans="2:4" ht="15" customHeight="1" x14ac:dyDescent="0.2">
      <c r="B443" s="337" t="s">
        <v>3824</v>
      </c>
      <c r="C443" s="393" t="s">
        <v>3057</v>
      </c>
      <c r="D443" s="337" t="s">
        <v>2540</v>
      </c>
    </row>
    <row r="444" spans="2:4" ht="15" customHeight="1" x14ac:dyDescent="0.2">
      <c r="B444" s="337" t="s">
        <v>4061</v>
      </c>
      <c r="C444" s="393" t="s">
        <v>4062</v>
      </c>
      <c r="D444" s="337" t="s">
        <v>4063</v>
      </c>
    </row>
    <row r="445" spans="2:4" ht="15" customHeight="1" x14ac:dyDescent="0.2">
      <c r="B445" s="337" t="s">
        <v>4083</v>
      </c>
      <c r="C445" s="393" t="s">
        <v>4084</v>
      </c>
      <c r="D445" s="337" t="s">
        <v>4085</v>
      </c>
    </row>
    <row r="446" spans="2:4" ht="15" customHeight="1" x14ac:dyDescent="0.2">
      <c r="B446" s="393" t="s">
        <v>4032</v>
      </c>
      <c r="C446" s="337" t="s">
        <v>3023</v>
      </c>
      <c r="D446" s="336" t="s">
        <v>2525</v>
      </c>
    </row>
    <row r="447" spans="2:4" ht="15" customHeight="1" x14ac:dyDescent="0.2">
      <c r="B447" s="165" t="s">
        <v>651</v>
      </c>
      <c r="C447" s="243" t="s">
        <v>1162</v>
      </c>
      <c r="D447" s="220" t="s">
        <v>1163</v>
      </c>
    </row>
    <row r="448" spans="2:4" ht="15" customHeight="1" x14ac:dyDescent="0.2">
      <c r="B448" s="470" t="s">
        <v>4350</v>
      </c>
      <c r="C448" s="450"/>
      <c r="D448" s="451"/>
    </row>
    <row r="449" spans="1:5" ht="15" customHeight="1" x14ac:dyDescent="0.2">
      <c r="B449" s="337" t="s">
        <v>3825</v>
      </c>
      <c r="C449" s="393" t="s">
        <v>3058</v>
      </c>
      <c r="D449" s="337" t="s">
        <v>2546</v>
      </c>
    </row>
    <row r="450" spans="1:5" ht="15" customHeight="1" x14ac:dyDescent="0.2">
      <c r="B450" s="337" t="s">
        <v>3826</v>
      </c>
      <c r="C450" s="393" t="s">
        <v>4036</v>
      </c>
      <c r="D450" s="337" t="s">
        <v>2545</v>
      </c>
    </row>
    <row r="451" spans="1:5" ht="15" customHeight="1" x14ac:dyDescent="0.2">
      <c r="B451" s="337" t="s">
        <v>3827</v>
      </c>
      <c r="C451" s="393" t="s">
        <v>3059</v>
      </c>
      <c r="D451" s="337" t="s">
        <v>2520</v>
      </c>
    </row>
    <row r="452" spans="1:5" ht="15" customHeight="1" x14ac:dyDescent="0.2">
      <c r="B452" s="337" t="s">
        <v>3828</v>
      </c>
      <c r="C452" s="393" t="s">
        <v>3060</v>
      </c>
      <c r="D452" s="337" t="s">
        <v>2518</v>
      </c>
    </row>
    <row r="453" spans="1:5" ht="15" customHeight="1" x14ac:dyDescent="0.2">
      <c r="B453" s="393" t="s">
        <v>4320</v>
      </c>
      <c r="C453" s="337" t="s">
        <v>4321</v>
      </c>
      <c r="D453" s="336" t="s">
        <v>4322</v>
      </c>
    </row>
    <row r="454" spans="1:5" ht="15" customHeight="1" x14ac:dyDescent="0.2">
      <c r="B454" s="470" t="s">
        <v>2641</v>
      </c>
      <c r="C454" s="450"/>
      <c r="D454" s="451"/>
    </row>
    <row r="455" spans="1:5" s="178" customFormat="1" ht="15" customHeight="1" x14ac:dyDescent="0.2">
      <c r="A455" s="21"/>
      <c r="B455" s="337" t="s">
        <v>4377</v>
      </c>
      <c r="C455" s="393" t="s">
        <v>4378</v>
      </c>
      <c r="D455" s="337" t="s">
        <v>2547</v>
      </c>
      <c r="E455" s="181"/>
    </row>
    <row r="456" spans="1:5" s="178" customFormat="1" ht="15" customHeight="1" x14ac:dyDescent="0.2">
      <c r="A456" s="21"/>
      <c r="B456" s="337" t="s">
        <v>3829</v>
      </c>
      <c r="C456" s="393" t="s">
        <v>3061</v>
      </c>
      <c r="D456" s="337" t="s">
        <v>2848</v>
      </c>
      <c r="E456" s="181"/>
    </row>
    <row r="457" spans="1:5" s="178" customFormat="1" ht="15" customHeight="1" x14ac:dyDescent="0.2">
      <c r="A457" s="21"/>
      <c r="B457" s="393" t="s">
        <v>4021</v>
      </c>
      <c r="C457" s="337" t="s">
        <v>4022</v>
      </c>
      <c r="D457" s="336" t="s">
        <v>4023</v>
      </c>
      <c r="E457" s="181"/>
    </row>
    <row r="458" spans="1:5" ht="15" customHeight="1" x14ac:dyDescent="0.2">
      <c r="B458" s="337" t="s">
        <v>3830</v>
      </c>
      <c r="C458" s="393" t="s">
        <v>3062</v>
      </c>
      <c r="D458" s="337" t="s">
        <v>2543</v>
      </c>
    </row>
    <row r="459" spans="1:5" ht="15" customHeight="1" x14ac:dyDescent="0.2">
      <c r="B459" s="337" t="s">
        <v>4086</v>
      </c>
      <c r="C459" s="337" t="s">
        <v>4087</v>
      </c>
      <c r="D459" s="337" t="s">
        <v>4088</v>
      </c>
    </row>
    <row r="460" spans="1:5" ht="15" customHeight="1" x14ac:dyDescent="0.2">
      <c r="B460" s="470" t="s">
        <v>4029</v>
      </c>
      <c r="C460" s="450"/>
      <c r="D460" s="451"/>
    </row>
    <row r="461" spans="1:5" ht="15" customHeight="1" x14ac:dyDescent="0.2">
      <c r="B461" s="337" t="s">
        <v>3831</v>
      </c>
      <c r="C461" s="393" t="s">
        <v>3412</v>
      </c>
      <c r="D461" s="337" t="s">
        <v>3413</v>
      </c>
    </row>
    <row r="462" spans="1:5" ht="15" customHeight="1" x14ac:dyDescent="0.2">
      <c r="B462" s="470" t="s">
        <v>2878</v>
      </c>
      <c r="C462" s="249"/>
      <c r="D462" s="250"/>
    </row>
    <row r="463" spans="1:5" ht="15" customHeight="1" x14ac:dyDescent="0.2">
      <c r="B463" s="337" t="s">
        <v>3832</v>
      </c>
      <c r="C463" s="393" t="s">
        <v>4567</v>
      </c>
      <c r="D463" s="337" t="s">
        <v>4568</v>
      </c>
    </row>
    <row r="464" spans="1:5" ht="15" customHeight="1" x14ac:dyDescent="0.2">
      <c r="B464" s="337" t="s">
        <v>3833</v>
      </c>
      <c r="C464" s="225" t="s">
        <v>3021</v>
      </c>
      <c r="D464" s="223" t="s">
        <v>2521</v>
      </c>
    </row>
    <row r="465" spans="2:5" ht="15" customHeight="1" x14ac:dyDescent="0.2">
      <c r="B465" s="337" t="s">
        <v>3834</v>
      </c>
      <c r="C465" s="225" t="s">
        <v>3063</v>
      </c>
      <c r="D465" s="223" t="s">
        <v>2548</v>
      </c>
    </row>
    <row r="466" spans="2:5" ht="15" customHeight="1" x14ac:dyDescent="0.2">
      <c r="B466" s="337" t="s">
        <v>3825</v>
      </c>
      <c r="C466" s="225" t="s">
        <v>3064</v>
      </c>
      <c r="D466" s="223" t="s">
        <v>2546</v>
      </c>
    </row>
    <row r="467" spans="2:5" ht="15" customHeight="1" x14ac:dyDescent="0.2">
      <c r="B467" s="337" t="s">
        <v>3835</v>
      </c>
      <c r="C467" s="225" t="s">
        <v>3056</v>
      </c>
      <c r="D467" s="223" t="s">
        <v>2538</v>
      </c>
      <c r="E467" s="20">
        <v>10</v>
      </c>
    </row>
    <row r="468" spans="2:5" ht="15" customHeight="1" x14ac:dyDescent="0.2">
      <c r="B468" s="337" t="s">
        <v>3836</v>
      </c>
      <c r="C468" s="225" t="s">
        <v>3065</v>
      </c>
      <c r="D468" s="223" t="s">
        <v>2550</v>
      </c>
    </row>
    <row r="469" spans="2:5" ht="15" customHeight="1" x14ac:dyDescent="0.2">
      <c r="B469" s="337" t="s">
        <v>3837</v>
      </c>
      <c r="C469" s="225" t="s">
        <v>3066</v>
      </c>
      <c r="D469" s="223" t="s">
        <v>2549</v>
      </c>
    </row>
    <row r="470" spans="2:5" ht="15" customHeight="1" x14ac:dyDescent="0.2">
      <c r="B470" s="337" t="s">
        <v>3838</v>
      </c>
      <c r="C470" s="225" t="s">
        <v>3067</v>
      </c>
      <c r="D470" s="223" t="s">
        <v>4039</v>
      </c>
    </row>
    <row r="471" spans="2:5" ht="15" customHeight="1" x14ac:dyDescent="0.2">
      <c r="B471" s="337" t="s">
        <v>3839</v>
      </c>
      <c r="C471" s="225" t="s">
        <v>3034</v>
      </c>
      <c r="D471" s="223" t="s">
        <v>2530</v>
      </c>
    </row>
    <row r="472" spans="2:5" ht="15" customHeight="1" x14ac:dyDescent="0.2">
      <c r="B472" s="337" t="s">
        <v>3840</v>
      </c>
      <c r="C472" s="225" t="s">
        <v>3068</v>
      </c>
      <c r="D472" s="223" t="s">
        <v>2551</v>
      </c>
    </row>
    <row r="473" spans="2:5" ht="15" customHeight="1" x14ac:dyDescent="0.2">
      <c r="B473" s="337" t="s">
        <v>3841</v>
      </c>
      <c r="C473" s="225" t="s">
        <v>3069</v>
      </c>
      <c r="D473" s="223" t="s">
        <v>2552</v>
      </c>
    </row>
    <row r="474" spans="2:5" ht="15" customHeight="1" x14ac:dyDescent="0.2">
      <c r="B474" s="337" t="s">
        <v>3842</v>
      </c>
      <c r="C474" s="225" t="s">
        <v>3070</v>
      </c>
      <c r="D474" s="223" t="s">
        <v>2553</v>
      </c>
    </row>
    <row r="475" spans="2:5" ht="15" customHeight="1" x14ac:dyDescent="0.2">
      <c r="B475" s="337" t="s">
        <v>3843</v>
      </c>
      <c r="C475" s="225" t="s">
        <v>3062</v>
      </c>
      <c r="D475" s="223" t="s">
        <v>2543</v>
      </c>
    </row>
    <row r="476" spans="2:5" ht="15" customHeight="1" x14ac:dyDescent="0.2">
      <c r="B476" s="337" t="s">
        <v>3844</v>
      </c>
      <c r="C476" s="225" t="s">
        <v>3071</v>
      </c>
      <c r="D476" s="223" t="s">
        <v>2554</v>
      </c>
    </row>
    <row r="477" spans="2:5" ht="15" customHeight="1" x14ac:dyDescent="0.2">
      <c r="B477" s="470" t="s">
        <v>4024</v>
      </c>
      <c r="C477" s="251"/>
      <c r="D477" s="203"/>
      <c r="E477" s="20">
        <v>10</v>
      </c>
    </row>
    <row r="478" spans="2:5" ht="15" customHeight="1" x14ac:dyDescent="0.2">
      <c r="B478" s="337" t="s">
        <v>4025</v>
      </c>
      <c r="C478" s="223" t="s">
        <v>4026</v>
      </c>
      <c r="D478" s="223" t="s">
        <v>4027</v>
      </c>
    </row>
    <row r="479" spans="2:5" ht="15" customHeight="1" x14ac:dyDescent="0.2">
      <c r="B479" s="393" t="s">
        <v>4569</v>
      </c>
      <c r="C479" s="337" t="s">
        <v>4570</v>
      </c>
      <c r="D479" s="336" t="s">
        <v>4571</v>
      </c>
    </row>
    <row r="480" spans="2:5" ht="15" customHeight="1" x14ac:dyDescent="0.2">
      <c r="B480" s="393" t="s">
        <v>4572</v>
      </c>
      <c r="C480" s="337" t="s">
        <v>4573</v>
      </c>
      <c r="D480" s="336" t="s">
        <v>4574</v>
      </c>
    </row>
    <row r="481" spans="2:5" ht="15" customHeight="1" x14ac:dyDescent="0.2">
      <c r="B481" s="470" t="s">
        <v>4401</v>
      </c>
      <c r="C481" s="249"/>
      <c r="D481" s="250"/>
    </row>
    <row r="482" spans="2:5" ht="15" customHeight="1" x14ac:dyDescent="0.2">
      <c r="B482" s="337" t="s">
        <v>3845</v>
      </c>
      <c r="C482" s="225" t="s">
        <v>3072</v>
      </c>
      <c r="D482" s="223" t="s">
        <v>2522</v>
      </c>
    </row>
    <row r="483" spans="2:5" ht="15" customHeight="1" x14ac:dyDescent="0.2">
      <c r="B483" s="337" t="s">
        <v>3846</v>
      </c>
      <c r="C483" s="225" t="s">
        <v>3033</v>
      </c>
      <c r="D483" s="223" t="s">
        <v>2682</v>
      </c>
    </row>
    <row r="484" spans="2:5" ht="15" customHeight="1" x14ac:dyDescent="0.2">
      <c r="B484" s="337" t="s">
        <v>3847</v>
      </c>
      <c r="C484" s="225" t="s">
        <v>3034</v>
      </c>
      <c r="D484" s="223" t="s">
        <v>2530</v>
      </c>
    </row>
    <row r="485" spans="2:5" ht="15" customHeight="1" x14ac:dyDescent="0.2">
      <c r="B485" s="337" t="s">
        <v>3848</v>
      </c>
      <c r="C485" s="225" t="s">
        <v>3036</v>
      </c>
      <c r="D485" s="223" t="s">
        <v>2524</v>
      </c>
    </row>
    <row r="486" spans="2:5" ht="15" customHeight="1" x14ac:dyDescent="0.2">
      <c r="B486" s="470" t="s">
        <v>3073</v>
      </c>
      <c r="C486" s="251"/>
      <c r="D486" s="203"/>
    </row>
    <row r="487" spans="2:5" ht="15" customHeight="1" x14ac:dyDescent="0.2">
      <c r="B487" s="337" t="s">
        <v>3849</v>
      </c>
      <c r="C487" s="225" t="s">
        <v>3071</v>
      </c>
      <c r="D487" s="223" t="s">
        <v>2555</v>
      </c>
    </row>
    <row r="488" spans="2:5" ht="15" customHeight="1" x14ac:dyDescent="0.2">
      <c r="B488" s="470" t="s">
        <v>2686</v>
      </c>
      <c r="C488" s="249"/>
      <c r="D488" s="250"/>
    </row>
    <row r="489" spans="2:5" ht="15" customHeight="1" x14ac:dyDescent="0.2">
      <c r="B489" s="337" t="s">
        <v>3850</v>
      </c>
      <c r="C489" s="225" t="s">
        <v>3040</v>
      </c>
      <c r="D489" s="223" t="s">
        <v>2681</v>
      </c>
      <c r="E489" s="20">
        <v>10</v>
      </c>
    </row>
    <row r="490" spans="2:5" ht="15" customHeight="1" x14ac:dyDescent="0.2">
      <c r="B490" s="337" t="s">
        <v>3851</v>
      </c>
      <c r="C490" s="225" t="s">
        <v>3074</v>
      </c>
      <c r="D490" s="223" t="s">
        <v>2680</v>
      </c>
    </row>
    <row r="491" spans="2:5" ht="15" customHeight="1" x14ac:dyDescent="0.2">
      <c r="B491" s="337" t="s">
        <v>3852</v>
      </c>
      <c r="C491" s="225" t="s">
        <v>3075</v>
      </c>
      <c r="D491" s="223" t="s">
        <v>2875</v>
      </c>
    </row>
    <row r="492" spans="2:5" ht="15" customHeight="1" x14ac:dyDescent="0.2">
      <c r="B492" s="337" t="s">
        <v>3853</v>
      </c>
      <c r="C492" s="225" t="s">
        <v>3062</v>
      </c>
      <c r="D492" s="223" t="s">
        <v>2543</v>
      </c>
    </row>
    <row r="493" spans="2:5" ht="15" customHeight="1" x14ac:dyDescent="0.2">
      <c r="B493" s="337" t="s">
        <v>3854</v>
      </c>
      <c r="C493" s="393" t="s">
        <v>3076</v>
      </c>
      <c r="D493" s="337" t="s">
        <v>3077</v>
      </c>
    </row>
    <row r="494" spans="2:5" ht="15" customHeight="1" x14ac:dyDescent="0.2">
      <c r="B494" s="337" t="s">
        <v>4064</v>
      </c>
      <c r="C494" s="393" t="s">
        <v>3076</v>
      </c>
      <c r="D494" s="337" t="s">
        <v>3077</v>
      </c>
    </row>
    <row r="495" spans="2:5" ht="15" customHeight="1" x14ac:dyDescent="0.2">
      <c r="B495" s="337" t="s">
        <v>4299</v>
      </c>
      <c r="C495" s="393" t="s">
        <v>4300</v>
      </c>
      <c r="D495" s="337" t="s">
        <v>4301</v>
      </c>
    </row>
    <row r="496" spans="2:5" ht="15" customHeight="1" x14ac:dyDescent="0.2">
      <c r="B496" s="470" t="s">
        <v>3078</v>
      </c>
      <c r="C496" s="450"/>
      <c r="D496" s="451"/>
    </row>
    <row r="497" spans="2:5" ht="15" customHeight="1" x14ac:dyDescent="0.2">
      <c r="B497" s="337" t="s">
        <v>3855</v>
      </c>
      <c r="C497" s="393" t="s">
        <v>4302</v>
      </c>
      <c r="D497" s="337" t="s">
        <v>3079</v>
      </c>
    </row>
    <row r="498" spans="2:5" ht="15" customHeight="1" x14ac:dyDescent="0.2">
      <c r="B498" s="337" t="s">
        <v>4303</v>
      </c>
      <c r="C498" s="393" t="s">
        <v>4304</v>
      </c>
      <c r="D498" s="337" t="s">
        <v>4305</v>
      </c>
    </row>
    <row r="499" spans="2:5" ht="15" customHeight="1" x14ac:dyDescent="0.2">
      <c r="B499" s="337" t="s">
        <v>4306</v>
      </c>
      <c r="C499" s="393" t="s">
        <v>4307</v>
      </c>
      <c r="D499" s="337" t="s">
        <v>4308</v>
      </c>
    </row>
    <row r="500" spans="2:5" ht="15" customHeight="1" x14ac:dyDescent="0.2">
      <c r="B500" s="165" t="s">
        <v>651</v>
      </c>
      <c r="C500" s="243" t="s">
        <v>1162</v>
      </c>
      <c r="D500" s="220" t="s">
        <v>1163</v>
      </c>
    </row>
    <row r="501" spans="2:5" ht="15" customHeight="1" x14ac:dyDescent="0.2">
      <c r="B501" s="470" t="s">
        <v>604</v>
      </c>
      <c r="C501" s="448"/>
      <c r="D501" s="449"/>
    </row>
    <row r="502" spans="2:5" ht="15" customHeight="1" x14ac:dyDescent="0.2">
      <c r="B502" s="271" t="s">
        <v>4265</v>
      </c>
      <c r="C502" s="244" t="s">
        <v>3319</v>
      </c>
      <c r="D502" s="223" t="s">
        <v>2565</v>
      </c>
    </row>
    <row r="503" spans="2:5" ht="15" customHeight="1" x14ac:dyDescent="0.2">
      <c r="B503" s="271" t="s">
        <v>4223</v>
      </c>
      <c r="C503" s="244" t="s">
        <v>3320</v>
      </c>
      <c r="D503" s="223" t="s">
        <v>2566</v>
      </c>
      <c r="E503" s="20">
        <v>10</v>
      </c>
    </row>
    <row r="504" spans="2:5" ht="15" customHeight="1" x14ac:dyDescent="0.2">
      <c r="B504" s="271" t="s">
        <v>4266</v>
      </c>
      <c r="C504" s="244" t="s">
        <v>3321</v>
      </c>
      <c r="D504" s="223" t="s">
        <v>2567</v>
      </c>
    </row>
    <row r="505" spans="2:5" ht="15" customHeight="1" x14ac:dyDescent="0.2">
      <c r="B505" s="271" t="s">
        <v>4267</v>
      </c>
      <c r="C505" s="244" t="s">
        <v>3322</v>
      </c>
      <c r="D505" s="223" t="s">
        <v>2568</v>
      </c>
    </row>
    <row r="506" spans="2:5" ht="15" customHeight="1" x14ac:dyDescent="0.2">
      <c r="B506" s="271" t="s">
        <v>3856</v>
      </c>
      <c r="C506" s="244" t="s">
        <v>3323</v>
      </c>
      <c r="D506" s="223" t="s">
        <v>2569</v>
      </c>
    </row>
    <row r="507" spans="2:5" ht="15" customHeight="1" x14ac:dyDescent="0.2">
      <c r="B507" s="271" t="s">
        <v>3857</v>
      </c>
      <c r="C507" s="244" t="s">
        <v>3324</v>
      </c>
      <c r="D507" s="223" t="s">
        <v>2570</v>
      </c>
    </row>
    <row r="508" spans="2:5" ht="15" customHeight="1" x14ac:dyDescent="0.2">
      <c r="B508" s="271" t="s">
        <v>3858</v>
      </c>
      <c r="C508" s="244" t="s">
        <v>3325</v>
      </c>
      <c r="D508" s="223" t="s">
        <v>2571</v>
      </c>
    </row>
    <row r="509" spans="2:5" ht="15" customHeight="1" x14ac:dyDescent="0.2">
      <c r="B509" s="271" t="s">
        <v>3859</v>
      </c>
      <c r="C509" s="244" t="s">
        <v>3323</v>
      </c>
      <c r="D509" s="223" t="s">
        <v>2572</v>
      </c>
    </row>
    <row r="510" spans="2:5" ht="15" customHeight="1" x14ac:dyDescent="0.2">
      <c r="B510" s="271" t="s">
        <v>3860</v>
      </c>
      <c r="C510" s="244" t="s">
        <v>3187</v>
      </c>
      <c r="D510" s="223" t="s">
        <v>2573</v>
      </c>
    </row>
    <row r="511" spans="2:5" ht="15" customHeight="1" x14ac:dyDescent="0.2">
      <c r="B511" s="271" t="s">
        <v>4045</v>
      </c>
      <c r="C511" s="244" t="s">
        <v>3258</v>
      </c>
      <c r="D511" s="223" t="s">
        <v>2574</v>
      </c>
    </row>
    <row r="512" spans="2:5" ht="15" customHeight="1" x14ac:dyDescent="0.2">
      <c r="B512" s="271" t="s">
        <v>3861</v>
      </c>
      <c r="C512" s="244" t="s">
        <v>3326</v>
      </c>
      <c r="D512" s="223" t="s">
        <v>2575</v>
      </c>
    </row>
    <row r="513" spans="2:6" ht="15" customHeight="1" x14ac:dyDescent="0.2">
      <c r="B513" s="271" t="s">
        <v>3862</v>
      </c>
      <c r="C513" s="244" t="s">
        <v>3326</v>
      </c>
      <c r="D513" s="223" t="s">
        <v>2577</v>
      </c>
      <c r="E513" s="20">
        <v>10</v>
      </c>
    </row>
    <row r="514" spans="2:6" ht="15" customHeight="1" x14ac:dyDescent="0.2">
      <c r="B514" s="467" t="s">
        <v>1558</v>
      </c>
      <c r="C514" s="942" t="s">
        <v>2347</v>
      </c>
      <c r="D514" s="832"/>
    </row>
    <row r="515" spans="2:6" ht="15" customHeight="1" x14ac:dyDescent="0.2">
      <c r="B515" s="271" t="s">
        <v>3863</v>
      </c>
      <c r="C515" s="244" t="s">
        <v>3327</v>
      </c>
      <c r="D515" s="223" t="s">
        <v>2578</v>
      </c>
    </row>
    <row r="516" spans="2:6" ht="15" customHeight="1" x14ac:dyDescent="0.2">
      <c r="B516" s="271" t="s">
        <v>3864</v>
      </c>
      <c r="C516" s="244" t="s">
        <v>3328</v>
      </c>
      <c r="D516" s="223" t="s">
        <v>2579</v>
      </c>
    </row>
    <row r="517" spans="2:6" ht="15" customHeight="1" x14ac:dyDescent="0.2">
      <c r="B517" s="271" t="s">
        <v>3865</v>
      </c>
      <c r="C517" s="244" t="s">
        <v>3329</v>
      </c>
      <c r="D517" s="223" t="s">
        <v>2580</v>
      </c>
    </row>
    <row r="518" spans="2:6" ht="15" customHeight="1" x14ac:dyDescent="0.2">
      <c r="B518" s="271" t="s">
        <v>3866</v>
      </c>
      <c r="C518" s="244" t="s">
        <v>3330</v>
      </c>
      <c r="D518" s="223" t="s">
        <v>2581</v>
      </c>
      <c r="E518" s="20" t="s">
        <v>4002</v>
      </c>
      <c r="F518" s="20" t="s">
        <v>4038</v>
      </c>
    </row>
    <row r="519" spans="2:6" ht="15" customHeight="1" x14ac:dyDescent="0.2">
      <c r="B519" s="271" t="s">
        <v>3867</v>
      </c>
      <c r="C519" s="244" t="s">
        <v>3331</v>
      </c>
      <c r="D519" s="223" t="s">
        <v>2582</v>
      </c>
    </row>
    <row r="520" spans="2:6" ht="15" customHeight="1" x14ac:dyDescent="0.2">
      <c r="B520" s="271" t="s">
        <v>3868</v>
      </c>
      <c r="C520" s="244" t="s">
        <v>3332</v>
      </c>
      <c r="D520" s="223" t="s">
        <v>2583</v>
      </c>
    </row>
    <row r="521" spans="2:6" ht="15" customHeight="1" x14ac:dyDescent="0.2">
      <c r="B521" s="271" t="s">
        <v>3869</v>
      </c>
      <c r="C521" s="244" t="s">
        <v>3332</v>
      </c>
      <c r="D521" s="223" t="s">
        <v>2584</v>
      </c>
    </row>
    <row r="522" spans="2:6" ht="15" customHeight="1" x14ac:dyDescent="0.2">
      <c r="B522" s="271" t="s">
        <v>3870</v>
      </c>
      <c r="C522" s="244" t="s">
        <v>3333</v>
      </c>
      <c r="D522" s="223" t="s">
        <v>2585</v>
      </c>
    </row>
    <row r="523" spans="2:6" ht="15" customHeight="1" x14ac:dyDescent="0.2">
      <c r="B523" s="271" t="s">
        <v>3871</v>
      </c>
      <c r="C523" s="244" t="s">
        <v>3333</v>
      </c>
      <c r="D523" s="223" t="s">
        <v>2586</v>
      </c>
      <c r="E523" s="20">
        <v>10</v>
      </c>
    </row>
    <row r="524" spans="2:6" ht="15" customHeight="1" x14ac:dyDescent="0.2">
      <c r="B524" s="271" t="s">
        <v>3896</v>
      </c>
      <c r="C524" s="244" t="s">
        <v>3330</v>
      </c>
      <c r="D524" s="223" t="s">
        <v>2587</v>
      </c>
    </row>
    <row r="525" spans="2:6" ht="15" customHeight="1" x14ac:dyDescent="0.2">
      <c r="B525" s="271" t="s">
        <v>3872</v>
      </c>
      <c r="C525" s="244" t="s">
        <v>3334</v>
      </c>
      <c r="D525" s="223" t="s">
        <v>2588</v>
      </c>
    </row>
    <row r="526" spans="2:6" ht="15" customHeight="1" x14ac:dyDescent="0.2">
      <c r="B526" s="467" t="s">
        <v>1500</v>
      </c>
      <c r="C526" s="942" t="s">
        <v>2347</v>
      </c>
      <c r="D526" s="832"/>
    </row>
    <row r="527" spans="2:6" ht="15" customHeight="1" x14ac:dyDescent="0.2">
      <c r="B527" s="271" t="s">
        <v>3873</v>
      </c>
      <c r="C527" s="244" t="s">
        <v>3335</v>
      </c>
      <c r="D527" s="223" t="s">
        <v>2589</v>
      </c>
    </row>
    <row r="528" spans="2:6" ht="15" customHeight="1" x14ac:dyDescent="0.2">
      <c r="B528" s="271" t="s">
        <v>3874</v>
      </c>
      <c r="C528" s="244" t="s">
        <v>3875</v>
      </c>
      <c r="D528" s="223" t="s">
        <v>2707</v>
      </c>
    </row>
    <row r="529" spans="2:5" ht="15" customHeight="1" x14ac:dyDescent="0.2">
      <c r="B529" s="271" t="s">
        <v>4388</v>
      </c>
      <c r="C529" s="244" t="s">
        <v>3336</v>
      </c>
      <c r="D529" s="223" t="s">
        <v>2590</v>
      </c>
    </row>
    <row r="530" spans="2:5" ht="15" customHeight="1" x14ac:dyDescent="0.2">
      <c r="B530" s="271" t="s">
        <v>3876</v>
      </c>
      <c r="C530" s="244" t="s">
        <v>4390</v>
      </c>
      <c r="D530" s="223" t="s">
        <v>2591</v>
      </c>
    </row>
    <row r="531" spans="2:5" ht="15" customHeight="1" x14ac:dyDescent="0.2">
      <c r="B531" s="271" t="s">
        <v>3877</v>
      </c>
      <c r="C531" s="334" t="s">
        <v>3337</v>
      </c>
      <c r="D531" s="223" t="s">
        <v>2592</v>
      </c>
      <c r="E531" s="20">
        <v>10</v>
      </c>
    </row>
    <row r="532" spans="2:5" ht="15" customHeight="1" x14ac:dyDescent="0.2">
      <c r="B532" s="271" t="s">
        <v>3878</v>
      </c>
      <c r="C532" s="334" t="s">
        <v>3338</v>
      </c>
      <c r="D532" s="223" t="s">
        <v>2593</v>
      </c>
    </row>
    <row r="533" spans="2:5" ht="15" customHeight="1" x14ac:dyDescent="0.2">
      <c r="B533" s="271" t="s">
        <v>4402</v>
      </c>
      <c r="C533" s="334" t="s">
        <v>4351</v>
      </c>
      <c r="D533" s="223" t="s">
        <v>2594</v>
      </c>
    </row>
    <row r="534" spans="2:5" ht="15" customHeight="1" x14ac:dyDescent="0.2">
      <c r="B534" s="271" t="s">
        <v>4296</v>
      </c>
      <c r="C534" s="334" t="s">
        <v>3339</v>
      </c>
      <c r="D534" s="223" t="s">
        <v>2595</v>
      </c>
    </row>
    <row r="535" spans="2:5" ht="15" customHeight="1" x14ac:dyDescent="0.2">
      <c r="B535" s="271" t="s">
        <v>3879</v>
      </c>
      <c r="C535" s="334" t="s">
        <v>3269</v>
      </c>
      <c r="D535" s="223" t="s">
        <v>2596</v>
      </c>
    </row>
    <row r="536" spans="2:5" ht="15" customHeight="1" x14ac:dyDescent="0.2">
      <c r="B536" s="271" t="s">
        <v>4297</v>
      </c>
      <c r="C536" s="334" t="s">
        <v>3340</v>
      </c>
      <c r="D536" s="223" t="s">
        <v>2597</v>
      </c>
    </row>
    <row r="537" spans="2:5" ht="15" customHeight="1" x14ac:dyDescent="0.2">
      <c r="B537" s="271" t="s">
        <v>4403</v>
      </c>
      <c r="C537" s="244" t="s">
        <v>3113</v>
      </c>
      <c r="D537" s="223" t="s">
        <v>2598</v>
      </c>
    </row>
    <row r="538" spans="2:5" ht="15" customHeight="1" x14ac:dyDescent="0.2">
      <c r="B538" s="271" t="s">
        <v>3880</v>
      </c>
      <c r="C538" s="244" t="s">
        <v>3341</v>
      </c>
      <c r="D538" s="223" t="s">
        <v>2599</v>
      </c>
    </row>
    <row r="539" spans="2:5" ht="15" customHeight="1" x14ac:dyDescent="0.2">
      <c r="B539" s="271" t="s">
        <v>3881</v>
      </c>
      <c r="C539" s="244" t="s">
        <v>3342</v>
      </c>
      <c r="D539" s="223" t="s">
        <v>2600</v>
      </c>
    </row>
    <row r="540" spans="2:5" ht="15" customHeight="1" x14ac:dyDescent="0.2">
      <c r="B540" s="271" t="s">
        <v>3882</v>
      </c>
      <c r="C540" s="313" t="s">
        <v>4074</v>
      </c>
      <c r="D540" s="223" t="s">
        <v>2601</v>
      </c>
    </row>
    <row r="541" spans="2:5" ht="15" customHeight="1" x14ac:dyDescent="0.2">
      <c r="B541" s="271" t="s">
        <v>3883</v>
      </c>
      <c r="C541" s="313" t="s">
        <v>3275</v>
      </c>
      <c r="D541" s="223" t="s">
        <v>2602</v>
      </c>
    </row>
    <row r="542" spans="2:5" ht="15" customHeight="1" x14ac:dyDescent="0.2">
      <c r="B542" s="271" t="s">
        <v>3884</v>
      </c>
      <c r="C542" s="313" t="s">
        <v>3343</v>
      </c>
      <c r="D542" s="223" t="s">
        <v>2603</v>
      </c>
    </row>
    <row r="543" spans="2:5" ht="15" customHeight="1" x14ac:dyDescent="0.2">
      <c r="B543" s="271" t="s">
        <v>3885</v>
      </c>
      <c r="C543" s="313" t="s">
        <v>4074</v>
      </c>
      <c r="D543" s="223" t="s">
        <v>2604</v>
      </c>
    </row>
    <row r="544" spans="2:5" ht="15" customHeight="1" x14ac:dyDescent="0.2">
      <c r="B544" s="271" t="s">
        <v>3886</v>
      </c>
      <c r="C544" s="244" t="s">
        <v>3344</v>
      </c>
      <c r="D544" s="223" t="s">
        <v>2605</v>
      </c>
    </row>
    <row r="545" spans="2:4" ht="15" customHeight="1" x14ac:dyDescent="0.2">
      <c r="B545" s="271" t="s">
        <v>3887</v>
      </c>
      <c r="C545" s="244" t="s">
        <v>3113</v>
      </c>
      <c r="D545" s="223" t="s">
        <v>3087</v>
      </c>
    </row>
    <row r="546" spans="2:4" ht="15" customHeight="1" x14ac:dyDescent="0.2">
      <c r="B546" s="271" t="s">
        <v>3888</v>
      </c>
      <c r="C546" s="244" t="s">
        <v>3345</v>
      </c>
      <c r="D546" s="223" t="s">
        <v>2606</v>
      </c>
    </row>
    <row r="547" spans="2:4" ht="15" customHeight="1" x14ac:dyDescent="0.2">
      <c r="B547" s="271" t="s">
        <v>3889</v>
      </c>
      <c r="C547" s="244" t="s">
        <v>3341</v>
      </c>
      <c r="D547" s="223" t="s">
        <v>2607</v>
      </c>
    </row>
    <row r="548" spans="2:4" ht="15" customHeight="1" x14ac:dyDescent="0.2">
      <c r="B548" s="271" t="s">
        <v>3890</v>
      </c>
      <c r="C548" s="244" t="s">
        <v>3338</v>
      </c>
      <c r="D548" s="223" t="s">
        <v>3088</v>
      </c>
    </row>
    <row r="549" spans="2:4" ht="15" customHeight="1" x14ac:dyDescent="0.2">
      <c r="B549" s="271" t="s">
        <v>3891</v>
      </c>
      <c r="C549" s="244" t="s">
        <v>3346</v>
      </c>
      <c r="D549" s="223" t="s">
        <v>2608</v>
      </c>
    </row>
    <row r="550" spans="2:4" ht="15.65" customHeight="1" x14ac:dyDescent="0.2">
      <c r="B550" s="271" t="s">
        <v>4353</v>
      </c>
      <c r="C550" s="225" t="s">
        <v>3347</v>
      </c>
      <c r="D550" s="223" t="s">
        <v>4354</v>
      </c>
    </row>
    <row r="551" spans="2:4" ht="15.65" customHeight="1" x14ac:dyDescent="0.2">
      <c r="B551" s="271" t="s">
        <v>3892</v>
      </c>
      <c r="C551" s="225" t="s">
        <v>3240</v>
      </c>
      <c r="D551" s="223" t="s">
        <v>2609</v>
      </c>
    </row>
    <row r="552" spans="2:4" ht="15" customHeight="1" x14ac:dyDescent="0.2">
      <c r="B552" s="5" t="s">
        <v>4224</v>
      </c>
      <c r="C552" s="173" t="s">
        <v>3348</v>
      </c>
      <c r="D552" s="223" t="s">
        <v>2829</v>
      </c>
    </row>
    <row r="553" spans="2:4" ht="14.5" customHeight="1" x14ac:dyDescent="0.2">
      <c r="B553" s="271" t="s">
        <v>3893</v>
      </c>
      <c r="C553" s="244" t="s">
        <v>3326</v>
      </c>
      <c r="D553" s="223" t="s">
        <v>2576</v>
      </c>
    </row>
    <row r="554" spans="2:4" ht="15" customHeight="1" x14ac:dyDescent="0.2">
      <c r="B554" s="271" t="s">
        <v>3894</v>
      </c>
      <c r="C554" s="225" t="s">
        <v>3349</v>
      </c>
      <c r="D554" s="223" t="s">
        <v>2610</v>
      </c>
    </row>
    <row r="555" spans="2:4" ht="17.149999999999999" customHeight="1" x14ac:dyDescent="0.2">
      <c r="B555" s="271" t="s">
        <v>3895</v>
      </c>
      <c r="C555" s="244" t="s">
        <v>3240</v>
      </c>
      <c r="D555" s="223" t="s">
        <v>2611</v>
      </c>
    </row>
  </sheetData>
  <autoFilter ref="A1:D555" xr:uid="{00000000-0009-0000-0000-000021000000}"/>
  <mergeCells count="17">
    <mergeCell ref="C2:D2"/>
    <mergeCell ref="C23:D23"/>
    <mergeCell ref="C64:D64"/>
    <mergeCell ref="C107:D107"/>
    <mergeCell ref="C60:D60"/>
    <mergeCell ref="C87:D87"/>
    <mergeCell ref="C98:D98"/>
    <mergeCell ref="C117:D117"/>
    <mergeCell ref="C122:D122"/>
    <mergeCell ref="C130:D130"/>
    <mergeCell ref="C514:D514"/>
    <mergeCell ref="C526:D526"/>
    <mergeCell ref="C180:D180"/>
    <mergeCell ref="C187:D187"/>
    <mergeCell ref="C210:D210"/>
    <mergeCell ref="C218:D218"/>
    <mergeCell ref="C230:D230"/>
  </mergeCells>
  <phoneticPr fontId="2"/>
  <conditionalFormatting sqref="E186">
    <cfRule type="duplicateValues" dxfId="0" priority="2" stopIfTrue="1"/>
  </conditionalFormatting>
  <pageMargins left="0.78740157480314965" right="0.78740157480314965" top="0.98425196850393704" bottom="0.59055118110236227" header="0.51181102362204722" footer="0.51181102362204722"/>
  <pageSetup paperSize="9" scale="85" fitToHeight="0" orientation="portrait" r:id="rId1"/>
  <headerFooter alignWithMargins="0">
    <oddHeader>&amp;C&amp;"HG創英角ﾎﾟｯﾌﾟ体,標準"&amp;14市内の主な施設</oddHeader>
  </headerFooter>
  <rowBreaks count="9" manualBreakCount="9">
    <brk id="58" min="1" max="3" man="1"/>
    <brk id="115" min="1" max="3" man="1"/>
    <brk id="168" min="1" max="3" man="1"/>
    <brk id="228" min="1" max="3" man="1"/>
    <brk id="281" min="1" max="3" man="1"/>
    <brk id="341" min="1" max="3" man="1"/>
    <brk id="397" min="1" max="3" man="1"/>
    <brk id="446" min="1" max="3" man="1"/>
    <brk id="499" min="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5D9A-78E3-481C-B66D-64FB1FF8DEFF}">
  <sheetPr>
    <tabColor theme="5" tint="0.39997558519241921"/>
    <pageSetUpPr fitToPage="1"/>
  </sheetPr>
  <dimension ref="A1:M57"/>
  <sheetViews>
    <sheetView view="pageBreakPreview" topLeftCell="A18" zoomScaleNormal="100" zoomScaleSheetLayoutView="100" workbookViewId="0">
      <selection activeCell="R22" sqref="R22"/>
    </sheetView>
  </sheetViews>
  <sheetFormatPr defaultColWidth="9" defaultRowHeight="12" x14ac:dyDescent="0.2"/>
  <cols>
    <col min="1" max="7" width="6.6328125" style="1" customWidth="1"/>
    <col min="8" max="8" width="8.90625" style="1" customWidth="1"/>
    <col min="9" max="13" width="6.6328125" style="1" customWidth="1"/>
    <col min="14" max="16384" width="9" style="1"/>
  </cols>
  <sheetData>
    <row r="1" spans="1:13" ht="12" customHeight="1" x14ac:dyDescent="0.2">
      <c r="B1" s="4"/>
      <c r="C1" s="4"/>
      <c r="D1" s="4"/>
      <c r="E1" s="4"/>
      <c r="F1" s="4"/>
      <c r="G1" s="4"/>
      <c r="H1" s="39" t="s">
        <v>1608</v>
      </c>
      <c r="I1" s="38"/>
      <c r="J1" s="39"/>
      <c r="K1" s="4"/>
      <c r="L1" s="4"/>
      <c r="M1" s="4"/>
    </row>
    <row r="2" spans="1:13" ht="14.15" customHeight="1" x14ac:dyDescent="0.2">
      <c r="A2" s="6" t="s">
        <v>7</v>
      </c>
      <c r="B2" s="4"/>
      <c r="C2" s="4"/>
      <c r="D2" s="4"/>
      <c r="E2" s="4"/>
      <c r="F2" s="4"/>
      <c r="G2" s="4"/>
      <c r="H2" s="39"/>
      <c r="I2" s="39"/>
      <c r="J2" s="168" t="s">
        <v>2994</v>
      </c>
      <c r="K2" s="4"/>
      <c r="L2" s="4"/>
      <c r="M2" s="4"/>
    </row>
    <row r="3" spans="1:13" ht="13" customHeight="1" x14ac:dyDescent="0.2">
      <c r="A3" s="640" t="s">
        <v>1607</v>
      </c>
      <c r="B3" s="640" t="s">
        <v>2992</v>
      </c>
      <c r="C3" s="640"/>
      <c r="D3" s="640"/>
      <c r="E3" s="626" t="s">
        <v>2993</v>
      </c>
      <c r="F3" s="673"/>
      <c r="G3" s="627"/>
      <c r="H3" s="674" t="s">
        <v>828</v>
      </c>
      <c r="I3" s="674"/>
      <c r="J3" s="674"/>
      <c r="K3" s="4"/>
      <c r="L3" s="4"/>
      <c r="M3" s="4"/>
    </row>
    <row r="4" spans="1:13" ht="13" customHeight="1" x14ac:dyDescent="0.2">
      <c r="A4" s="640"/>
      <c r="B4" s="184" t="s">
        <v>819</v>
      </c>
      <c r="C4" s="184" t="s">
        <v>820</v>
      </c>
      <c r="D4" s="184" t="s">
        <v>821</v>
      </c>
      <c r="E4" s="184" t="s">
        <v>819</v>
      </c>
      <c r="F4" s="184" t="s">
        <v>820</v>
      </c>
      <c r="G4" s="184" t="s">
        <v>821</v>
      </c>
      <c r="H4" s="263" t="s">
        <v>819</v>
      </c>
      <c r="I4" s="263" t="s">
        <v>820</v>
      </c>
      <c r="J4" s="263" t="s">
        <v>821</v>
      </c>
      <c r="K4" s="4"/>
      <c r="L4" s="4"/>
      <c r="M4" s="4"/>
    </row>
    <row r="5" spans="1:13" ht="13" customHeight="1" x14ac:dyDescent="0.2">
      <c r="A5" s="36">
        <v>55</v>
      </c>
      <c r="B5" s="96">
        <v>3310</v>
      </c>
      <c r="C5" s="96">
        <v>1647</v>
      </c>
      <c r="D5" s="96">
        <v>1663</v>
      </c>
      <c r="E5" s="96">
        <v>3943</v>
      </c>
      <c r="F5" s="96">
        <v>1964</v>
      </c>
      <c r="G5" s="96">
        <v>1979</v>
      </c>
      <c r="H5" s="152">
        <v>-633</v>
      </c>
      <c r="I5" s="152">
        <v>-317</v>
      </c>
      <c r="J5" s="152">
        <v>-316</v>
      </c>
      <c r="K5" s="4"/>
      <c r="L5" s="4"/>
      <c r="M5" s="4"/>
    </row>
    <row r="6" spans="1:13" ht="13" customHeight="1" x14ac:dyDescent="0.2">
      <c r="A6" s="36">
        <v>60</v>
      </c>
      <c r="B6" s="135">
        <v>3162</v>
      </c>
      <c r="C6" s="135">
        <v>1557</v>
      </c>
      <c r="D6" s="135">
        <v>1605</v>
      </c>
      <c r="E6" s="135">
        <v>3829</v>
      </c>
      <c r="F6" s="40">
        <v>1969</v>
      </c>
      <c r="G6" s="40">
        <v>1860</v>
      </c>
      <c r="H6" s="37">
        <v>-667</v>
      </c>
      <c r="I6" s="37">
        <v>-412</v>
      </c>
      <c r="J6" s="37">
        <v>-255</v>
      </c>
      <c r="K6" s="4"/>
      <c r="L6" s="4"/>
      <c r="M6" s="4"/>
    </row>
    <row r="7" spans="1:13" ht="13" customHeight="1" x14ac:dyDescent="0.2">
      <c r="A7" s="36">
        <v>2</v>
      </c>
      <c r="B7" s="135">
        <v>3157</v>
      </c>
      <c r="C7" s="135">
        <v>1573</v>
      </c>
      <c r="D7" s="135">
        <v>1584</v>
      </c>
      <c r="E7" s="135">
        <v>3493</v>
      </c>
      <c r="F7" s="40">
        <v>1727</v>
      </c>
      <c r="G7" s="40">
        <v>1766</v>
      </c>
      <c r="H7" s="37">
        <v>-336</v>
      </c>
      <c r="I7" s="37">
        <v>-154</v>
      </c>
      <c r="J7" s="37">
        <v>-182</v>
      </c>
      <c r="K7" s="4"/>
      <c r="L7" s="4"/>
      <c r="M7" s="4"/>
    </row>
    <row r="8" spans="1:13" ht="13" customHeight="1" x14ac:dyDescent="0.2">
      <c r="A8" s="36">
        <v>7</v>
      </c>
      <c r="B8" s="135">
        <v>3773</v>
      </c>
      <c r="C8" s="135">
        <v>1988</v>
      </c>
      <c r="D8" s="135">
        <v>1785</v>
      </c>
      <c r="E8" s="135">
        <v>3700</v>
      </c>
      <c r="F8" s="40">
        <v>1743</v>
      </c>
      <c r="G8" s="40">
        <v>1957</v>
      </c>
      <c r="H8" s="37">
        <v>73</v>
      </c>
      <c r="I8" s="37">
        <v>245</v>
      </c>
      <c r="J8" s="37">
        <v>-172</v>
      </c>
      <c r="K8" s="4"/>
      <c r="L8" s="4"/>
      <c r="M8" s="4"/>
    </row>
    <row r="9" spans="1:13" ht="13" customHeight="1" x14ac:dyDescent="0.2">
      <c r="A9" s="36">
        <v>12</v>
      </c>
      <c r="B9" s="135">
        <v>3501</v>
      </c>
      <c r="C9" s="135">
        <v>1706</v>
      </c>
      <c r="D9" s="135">
        <v>1795</v>
      </c>
      <c r="E9" s="135">
        <v>3482</v>
      </c>
      <c r="F9" s="40">
        <v>1641</v>
      </c>
      <c r="G9" s="40">
        <v>1841</v>
      </c>
      <c r="H9" s="37">
        <v>19</v>
      </c>
      <c r="I9" s="37">
        <v>65</v>
      </c>
      <c r="J9" s="37">
        <v>-46</v>
      </c>
      <c r="K9" s="4"/>
      <c r="L9" s="4"/>
      <c r="M9" s="4"/>
    </row>
    <row r="10" spans="1:13" ht="13" customHeight="1" x14ac:dyDescent="0.2">
      <c r="A10" s="36">
        <v>17</v>
      </c>
      <c r="B10" s="135">
        <v>2424</v>
      </c>
      <c r="C10" s="135">
        <v>1137</v>
      </c>
      <c r="D10" s="135">
        <v>1287</v>
      </c>
      <c r="E10" s="135">
        <v>2830</v>
      </c>
      <c r="F10" s="40">
        <v>1383</v>
      </c>
      <c r="G10" s="40">
        <v>1447</v>
      </c>
      <c r="H10" s="37">
        <v>-406</v>
      </c>
      <c r="I10" s="37">
        <v>-246</v>
      </c>
      <c r="J10" s="37">
        <v>-160</v>
      </c>
      <c r="K10" s="4"/>
      <c r="L10" s="4"/>
      <c r="M10" s="4"/>
    </row>
    <row r="11" spans="1:13" ht="13" customHeight="1" x14ac:dyDescent="0.2">
      <c r="A11" s="36">
        <v>20</v>
      </c>
      <c r="B11" s="135">
        <v>1975</v>
      </c>
      <c r="C11" s="135">
        <v>960</v>
      </c>
      <c r="D11" s="135">
        <v>1015</v>
      </c>
      <c r="E11" s="135">
        <v>2520</v>
      </c>
      <c r="F11" s="40">
        <v>1247</v>
      </c>
      <c r="G11" s="40">
        <v>1273</v>
      </c>
      <c r="H11" s="37">
        <v>-545</v>
      </c>
      <c r="I11" s="37">
        <v>-287</v>
      </c>
      <c r="J11" s="37">
        <v>-258</v>
      </c>
      <c r="K11" s="4"/>
      <c r="L11" s="4"/>
      <c r="M11" s="4"/>
    </row>
    <row r="12" spans="1:13" ht="13" customHeight="1" x14ac:dyDescent="0.2">
      <c r="A12" s="36">
        <v>21</v>
      </c>
      <c r="B12" s="135">
        <v>2022</v>
      </c>
      <c r="C12" s="135">
        <v>986</v>
      </c>
      <c r="D12" s="135">
        <v>1036</v>
      </c>
      <c r="E12" s="135">
        <v>2318</v>
      </c>
      <c r="F12" s="40">
        <v>1162</v>
      </c>
      <c r="G12" s="40">
        <v>1156</v>
      </c>
      <c r="H12" s="37">
        <v>-296</v>
      </c>
      <c r="I12" s="37">
        <v>-176</v>
      </c>
      <c r="J12" s="37">
        <v>-120</v>
      </c>
      <c r="K12" s="4"/>
      <c r="L12" s="4"/>
      <c r="M12" s="4"/>
    </row>
    <row r="13" spans="1:13" ht="13" customHeight="1" x14ac:dyDescent="0.2">
      <c r="A13" s="36">
        <v>22</v>
      </c>
      <c r="B13" s="135">
        <v>1847</v>
      </c>
      <c r="C13" s="135">
        <v>920</v>
      </c>
      <c r="D13" s="135">
        <v>927</v>
      </c>
      <c r="E13" s="135">
        <v>2197</v>
      </c>
      <c r="F13" s="40">
        <v>1057</v>
      </c>
      <c r="G13" s="40">
        <v>1140</v>
      </c>
      <c r="H13" s="37">
        <v>-350</v>
      </c>
      <c r="I13" s="37">
        <v>-137</v>
      </c>
      <c r="J13" s="37">
        <v>-213</v>
      </c>
      <c r="K13" s="4"/>
      <c r="L13" s="4"/>
      <c r="M13" s="4"/>
    </row>
    <row r="14" spans="1:13" ht="13" customHeight="1" x14ac:dyDescent="0.2">
      <c r="A14" s="36">
        <v>23</v>
      </c>
      <c r="B14" s="135">
        <v>1912</v>
      </c>
      <c r="C14" s="135">
        <v>995</v>
      </c>
      <c r="D14" s="135">
        <v>917</v>
      </c>
      <c r="E14" s="135">
        <v>2232</v>
      </c>
      <c r="F14" s="40">
        <v>1081</v>
      </c>
      <c r="G14" s="40">
        <v>1151</v>
      </c>
      <c r="H14" s="37">
        <v>-320</v>
      </c>
      <c r="I14" s="37">
        <v>-86</v>
      </c>
      <c r="J14" s="37">
        <v>-234</v>
      </c>
      <c r="K14" s="4"/>
      <c r="L14" s="4"/>
      <c r="M14" s="4"/>
    </row>
    <row r="15" spans="1:13" ht="13" customHeight="1" x14ac:dyDescent="0.2">
      <c r="A15" s="36">
        <v>24</v>
      </c>
      <c r="B15" s="135">
        <v>1835</v>
      </c>
      <c r="C15" s="135">
        <v>955</v>
      </c>
      <c r="D15" s="135">
        <v>880</v>
      </c>
      <c r="E15" s="135">
        <v>2218</v>
      </c>
      <c r="F15" s="40">
        <v>1091</v>
      </c>
      <c r="G15" s="40">
        <v>1127</v>
      </c>
      <c r="H15" s="37">
        <v>-383</v>
      </c>
      <c r="I15" s="37">
        <v>-136</v>
      </c>
      <c r="J15" s="37">
        <v>-247</v>
      </c>
      <c r="K15" s="4"/>
      <c r="L15" s="4"/>
      <c r="M15" s="4"/>
    </row>
    <row r="16" spans="1:13" ht="13" customHeight="1" x14ac:dyDescent="0.2">
      <c r="A16" s="36">
        <v>25</v>
      </c>
      <c r="B16" s="135">
        <v>1822</v>
      </c>
      <c r="C16" s="135">
        <v>943</v>
      </c>
      <c r="D16" s="135">
        <v>879</v>
      </c>
      <c r="E16" s="135">
        <v>2160</v>
      </c>
      <c r="F16" s="40">
        <v>1092</v>
      </c>
      <c r="G16" s="40">
        <v>1068</v>
      </c>
      <c r="H16" s="37">
        <v>-338</v>
      </c>
      <c r="I16" s="37">
        <v>-149</v>
      </c>
      <c r="J16" s="37">
        <v>-189</v>
      </c>
      <c r="K16" s="4"/>
      <c r="L16" s="4"/>
      <c r="M16" s="4"/>
    </row>
    <row r="17" spans="1:13" ht="13" customHeight="1" x14ac:dyDescent="0.2">
      <c r="A17" s="36">
        <v>26</v>
      </c>
      <c r="B17" s="135">
        <v>1795</v>
      </c>
      <c r="C17" s="135">
        <v>967</v>
      </c>
      <c r="D17" s="135">
        <v>828</v>
      </c>
      <c r="E17" s="135">
        <v>2169</v>
      </c>
      <c r="F17" s="40">
        <v>1103</v>
      </c>
      <c r="G17" s="40">
        <v>1066</v>
      </c>
      <c r="H17" s="37">
        <v>-374</v>
      </c>
      <c r="I17" s="37">
        <v>-136</v>
      </c>
      <c r="J17" s="37">
        <v>-238</v>
      </c>
      <c r="K17" s="4"/>
      <c r="L17" s="4"/>
      <c r="M17" s="4"/>
    </row>
    <row r="18" spans="1:13" ht="13" customHeight="1" x14ac:dyDescent="0.2">
      <c r="A18" s="36">
        <v>27</v>
      </c>
      <c r="B18" s="135">
        <v>1857</v>
      </c>
      <c r="C18" s="135">
        <v>923</v>
      </c>
      <c r="D18" s="135">
        <v>934</v>
      </c>
      <c r="E18" s="135">
        <v>2262</v>
      </c>
      <c r="F18" s="40">
        <v>1107</v>
      </c>
      <c r="G18" s="40">
        <v>1155</v>
      </c>
      <c r="H18" s="37">
        <v>-405</v>
      </c>
      <c r="I18" s="37">
        <v>-184</v>
      </c>
      <c r="J18" s="37">
        <v>-221</v>
      </c>
      <c r="K18" s="4"/>
      <c r="L18" s="4"/>
      <c r="M18" s="4"/>
    </row>
    <row r="19" spans="1:13" ht="13" customHeight="1" x14ac:dyDescent="0.2">
      <c r="A19" s="36">
        <v>28</v>
      </c>
      <c r="B19" s="135">
        <v>1868</v>
      </c>
      <c r="C19" s="135">
        <v>936</v>
      </c>
      <c r="D19" s="135">
        <v>932</v>
      </c>
      <c r="E19" s="135">
        <v>2178</v>
      </c>
      <c r="F19" s="40">
        <v>1099</v>
      </c>
      <c r="G19" s="40">
        <v>1079</v>
      </c>
      <c r="H19" s="37">
        <v>-310</v>
      </c>
      <c r="I19" s="37">
        <v>-163</v>
      </c>
      <c r="J19" s="37">
        <v>-147</v>
      </c>
      <c r="K19" s="4"/>
      <c r="L19" s="4"/>
      <c r="M19" s="4"/>
    </row>
    <row r="20" spans="1:13" ht="13" customHeight="1" x14ac:dyDescent="0.2">
      <c r="A20" s="36">
        <v>29</v>
      </c>
      <c r="B20" s="135">
        <v>1998</v>
      </c>
      <c r="C20" s="135">
        <v>988</v>
      </c>
      <c r="D20" s="135">
        <v>1010</v>
      </c>
      <c r="E20" s="135">
        <v>2227</v>
      </c>
      <c r="F20" s="40">
        <v>1113</v>
      </c>
      <c r="G20" s="40">
        <v>1114</v>
      </c>
      <c r="H20" s="37">
        <v>-229</v>
      </c>
      <c r="I20" s="37">
        <v>-125</v>
      </c>
      <c r="J20" s="37">
        <v>-104</v>
      </c>
      <c r="K20" s="4"/>
      <c r="L20" s="4"/>
      <c r="M20" s="4"/>
    </row>
    <row r="21" spans="1:13" ht="13" customHeight="1" x14ac:dyDescent="0.2">
      <c r="A21" s="230">
        <v>30</v>
      </c>
      <c r="B21" s="172">
        <v>1872</v>
      </c>
      <c r="C21" s="172">
        <v>977</v>
      </c>
      <c r="D21" s="172">
        <v>895</v>
      </c>
      <c r="E21" s="172">
        <v>2385</v>
      </c>
      <c r="F21" s="219">
        <v>1162</v>
      </c>
      <c r="G21" s="219">
        <v>1223</v>
      </c>
      <c r="H21" s="231">
        <v>-513</v>
      </c>
      <c r="I21" s="231">
        <v>-185</v>
      </c>
      <c r="J21" s="231">
        <v>-328</v>
      </c>
      <c r="K21" s="4"/>
      <c r="L21" s="4"/>
      <c r="M21" s="4"/>
    </row>
    <row r="22" spans="1:13" ht="13" customHeight="1" x14ac:dyDescent="0.2">
      <c r="A22" s="230" t="s">
        <v>4006</v>
      </c>
      <c r="B22" s="172">
        <v>1914</v>
      </c>
      <c r="C22" s="172">
        <v>938</v>
      </c>
      <c r="D22" s="172">
        <v>976</v>
      </c>
      <c r="E22" s="172">
        <v>2399</v>
      </c>
      <c r="F22" s="219">
        <v>1143</v>
      </c>
      <c r="G22" s="219">
        <v>1256</v>
      </c>
      <c r="H22" s="231">
        <v>-485</v>
      </c>
      <c r="I22" s="231">
        <v>-205</v>
      </c>
      <c r="J22" s="231">
        <v>-280</v>
      </c>
      <c r="K22" s="4"/>
      <c r="L22" s="4"/>
      <c r="M22" s="4"/>
    </row>
    <row r="23" spans="1:13" ht="13" customHeight="1" x14ac:dyDescent="0.2">
      <c r="A23" s="230">
        <v>2</v>
      </c>
      <c r="B23" s="172">
        <v>1789</v>
      </c>
      <c r="C23" s="172">
        <v>928</v>
      </c>
      <c r="D23" s="172">
        <v>861</v>
      </c>
      <c r="E23" s="172">
        <v>2193</v>
      </c>
      <c r="F23" s="219">
        <v>1074</v>
      </c>
      <c r="G23" s="219">
        <v>1119</v>
      </c>
      <c r="H23" s="231">
        <v>-404</v>
      </c>
      <c r="I23" s="231">
        <v>-146</v>
      </c>
      <c r="J23" s="231">
        <v>-258</v>
      </c>
      <c r="K23" s="4"/>
      <c r="L23" s="4"/>
      <c r="M23" s="4"/>
    </row>
    <row r="24" spans="1:13" ht="13" customHeight="1" x14ac:dyDescent="0.2">
      <c r="A24" s="36">
        <v>3</v>
      </c>
      <c r="B24" s="135">
        <v>1823</v>
      </c>
      <c r="C24" s="135">
        <v>900</v>
      </c>
      <c r="D24" s="135">
        <v>923</v>
      </c>
      <c r="E24" s="135">
        <v>2148</v>
      </c>
      <c r="F24" s="40">
        <v>1108</v>
      </c>
      <c r="G24" s="40">
        <v>1040</v>
      </c>
      <c r="H24" s="37">
        <v>-325</v>
      </c>
      <c r="I24" s="37">
        <v>-208</v>
      </c>
      <c r="J24" s="37">
        <v>-117</v>
      </c>
      <c r="K24" s="4"/>
      <c r="L24" s="4"/>
      <c r="M24" s="4"/>
    </row>
    <row r="25" spans="1:13" ht="13" customHeight="1" x14ac:dyDescent="0.2">
      <c r="A25" s="36">
        <v>4</v>
      </c>
      <c r="B25" s="135">
        <v>1962</v>
      </c>
      <c r="C25" s="135">
        <v>980</v>
      </c>
      <c r="D25" s="135">
        <v>982</v>
      </c>
      <c r="E25" s="135">
        <v>2245</v>
      </c>
      <c r="F25" s="40">
        <v>1123</v>
      </c>
      <c r="G25" s="40">
        <v>1122</v>
      </c>
      <c r="H25" s="37">
        <v>-283</v>
      </c>
      <c r="I25" s="37">
        <v>-143</v>
      </c>
      <c r="J25" s="37">
        <v>-140</v>
      </c>
      <c r="K25" s="4"/>
      <c r="L25" s="4"/>
      <c r="M25" s="4"/>
    </row>
    <row r="26" spans="1:13" ht="13" customHeight="1" x14ac:dyDescent="0.2">
      <c r="A26" s="36">
        <v>5</v>
      </c>
      <c r="B26" s="135">
        <v>1963</v>
      </c>
      <c r="C26" s="135">
        <f>783+185+8</f>
        <v>976</v>
      </c>
      <c r="D26" s="135">
        <f>722+259+6</f>
        <v>987</v>
      </c>
      <c r="E26" s="135">
        <v>2318</v>
      </c>
      <c r="F26" s="40">
        <f>1028+97+16</f>
        <v>1141</v>
      </c>
      <c r="G26" s="40">
        <f>992+158+27</f>
        <v>1177</v>
      </c>
      <c r="H26" s="37">
        <f>B26-E26</f>
        <v>-355</v>
      </c>
      <c r="I26" s="37">
        <f>C26-F26</f>
        <v>-165</v>
      </c>
      <c r="J26" s="37">
        <f>D26-G26</f>
        <v>-190</v>
      </c>
      <c r="K26" s="4"/>
      <c r="L26" s="4"/>
      <c r="M26" s="4"/>
    </row>
    <row r="27" spans="1:13" ht="12" customHeight="1" x14ac:dyDescent="0.2">
      <c r="A27" s="7" t="s">
        <v>1310</v>
      </c>
      <c r="B27" s="41"/>
      <c r="C27" s="41"/>
      <c r="D27" s="41"/>
      <c r="E27" s="41"/>
      <c r="F27" s="42"/>
      <c r="G27" s="42"/>
      <c r="H27" s="41"/>
      <c r="I27" s="41"/>
      <c r="J27" s="41"/>
      <c r="K27" s="4"/>
      <c r="L27" s="4"/>
      <c r="M27" s="4"/>
    </row>
    <row r="28" spans="1:13" ht="12" customHeight="1" x14ac:dyDescent="0.2">
      <c r="A28" s="4"/>
      <c r="B28" s="4"/>
      <c r="C28" s="4"/>
      <c r="D28" s="4"/>
      <c r="E28" s="4"/>
      <c r="F28" s="4"/>
      <c r="G28" s="4"/>
      <c r="I28" s="4"/>
      <c r="J28" s="2" t="s">
        <v>967</v>
      </c>
      <c r="K28" s="4"/>
      <c r="L28" s="4"/>
      <c r="M28" s="4"/>
    </row>
    <row r="29" spans="1:13" ht="12" customHeight="1" x14ac:dyDescent="0.2">
      <c r="A29" s="4"/>
      <c r="B29" s="4"/>
      <c r="C29" s="4"/>
      <c r="D29" s="4"/>
      <c r="E29" s="4"/>
      <c r="F29" s="4"/>
      <c r="G29" s="4"/>
      <c r="I29" s="4"/>
      <c r="J29" s="2"/>
      <c r="K29" s="4"/>
      <c r="L29" s="4"/>
      <c r="M29" s="4"/>
    </row>
    <row r="30" spans="1:13" ht="14.15" customHeight="1" x14ac:dyDescent="0.2">
      <c r="A30" s="6" t="s">
        <v>829</v>
      </c>
      <c r="B30" s="4"/>
      <c r="C30" s="4"/>
      <c r="D30" s="4"/>
      <c r="E30" s="4"/>
      <c r="F30" s="4"/>
      <c r="G30" s="4" t="s">
        <v>2995</v>
      </c>
      <c r="H30" s="4"/>
      <c r="I30" s="4"/>
      <c r="J30" s="4"/>
      <c r="K30" s="4"/>
      <c r="L30" s="4"/>
      <c r="M30" s="4"/>
    </row>
    <row r="31" spans="1:13" ht="13" customHeight="1" x14ac:dyDescent="0.2">
      <c r="A31" s="640" t="s">
        <v>1311</v>
      </c>
      <c r="B31" s="640" t="s">
        <v>69</v>
      </c>
      <c r="C31" s="640"/>
      <c r="D31" s="640" t="s">
        <v>70</v>
      </c>
      <c r="E31" s="640"/>
      <c r="F31" s="675" t="s">
        <v>2253</v>
      </c>
      <c r="G31" s="675" t="s">
        <v>2254</v>
      </c>
      <c r="H31" s="43"/>
      <c r="I31" s="4"/>
      <c r="J31" s="4"/>
      <c r="K31" s="4"/>
      <c r="L31" s="4"/>
      <c r="M31" s="4"/>
    </row>
    <row r="32" spans="1:13" ht="13" customHeight="1" x14ac:dyDescent="0.2">
      <c r="A32" s="640"/>
      <c r="B32" s="99" t="s">
        <v>2255</v>
      </c>
      <c r="C32" s="99" t="s">
        <v>1114</v>
      </c>
      <c r="D32" s="99" t="s">
        <v>1115</v>
      </c>
      <c r="E32" s="99" t="s">
        <v>1116</v>
      </c>
      <c r="F32" s="675"/>
      <c r="G32" s="675"/>
      <c r="H32" s="43"/>
      <c r="I32" s="4"/>
      <c r="J32" s="4"/>
      <c r="K32" s="4"/>
      <c r="L32" s="4"/>
      <c r="M32" s="4"/>
    </row>
    <row r="33" spans="1:13" ht="13" customHeight="1" x14ac:dyDescent="0.2">
      <c r="A33" s="36">
        <v>55</v>
      </c>
      <c r="B33" s="44">
        <v>13.686131386861314</v>
      </c>
      <c r="C33" s="44">
        <v>8.6782514930325156</v>
      </c>
      <c r="D33" s="44">
        <v>34.319011280690113</v>
      </c>
      <c r="E33" s="44">
        <v>40.882133377571336</v>
      </c>
      <c r="F33" s="44">
        <v>4.8834605175846058</v>
      </c>
      <c r="G33" s="44">
        <v>0.76725282017252816</v>
      </c>
      <c r="H33" s="193"/>
      <c r="I33" s="4"/>
      <c r="J33" s="4"/>
      <c r="K33" s="4"/>
      <c r="L33" s="4"/>
      <c r="M33" s="4"/>
    </row>
    <row r="34" spans="1:13" ht="13" customHeight="1" x14ac:dyDescent="0.2">
      <c r="A34" s="36">
        <v>60</v>
      </c>
      <c r="B34" s="44">
        <v>12.134962429490248</v>
      </c>
      <c r="C34" s="44">
        <v>8.7213537872322711</v>
      </c>
      <c r="D34" s="44">
        <v>32.908019898840621</v>
      </c>
      <c r="E34" s="44">
        <v>39.849717960993274</v>
      </c>
      <c r="F34" s="44" t="s">
        <v>390</v>
      </c>
      <c r="G34" s="44" t="s">
        <v>390</v>
      </c>
      <c r="H34" s="45"/>
      <c r="I34" s="4"/>
      <c r="J34" s="4"/>
      <c r="K34" s="4"/>
      <c r="L34" s="4"/>
      <c r="M34" s="4"/>
    </row>
    <row r="35" spans="1:13" ht="13" customHeight="1" x14ac:dyDescent="0.2">
      <c r="A35" s="36">
        <v>2</v>
      </c>
      <c r="B35" s="44">
        <v>9.9933094739972166</v>
      </c>
      <c r="C35" s="44">
        <v>8.7826428639699259</v>
      </c>
      <c r="D35" s="44">
        <v>33.526969191720738</v>
      </c>
      <c r="E35" s="44">
        <v>37.095249726538029</v>
      </c>
      <c r="F35" s="44">
        <v>4.7789471448445777</v>
      </c>
      <c r="G35" s="44">
        <v>0.84959060352792504</v>
      </c>
      <c r="H35" s="45"/>
      <c r="I35" s="4"/>
      <c r="J35" s="4"/>
      <c r="K35" s="4"/>
      <c r="L35" s="4"/>
      <c r="M35" s="4"/>
    </row>
    <row r="36" spans="1:13" ht="13" customHeight="1" x14ac:dyDescent="0.2">
      <c r="A36" s="36">
        <v>7</v>
      </c>
      <c r="B36" s="44">
        <v>9.5888513621496081</v>
      </c>
      <c r="C36" s="44">
        <v>10.046985371674532</v>
      </c>
      <c r="D36" s="44">
        <v>40.19859576598941</v>
      </c>
      <c r="E36" s="44">
        <v>39.420833377726169</v>
      </c>
      <c r="F36" s="44" t="s">
        <v>390</v>
      </c>
      <c r="G36" s="44" t="s">
        <v>390</v>
      </c>
      <c r="H36" s="45"/>
      <c r="I36" s="4"/>
      <c r="J36" s="4"/>
      <c r="K36" s="4"/>
      <c r="L36" s="4"/>
      <c r="M36" s="4"/>
    </row>
    <row r="37" spans="1:13" ht="13" customHeight="1" x14ac:dyDescent="0.2">
      <c r="A37" s="36">
        <v>12</v>
      </c>
      <c r="B37" s="44">
        <v>9.7356391236846633</v>
      </c>
      <c r="C37" s="44">
        <v>9.4229774021045358</v>
      </c>
      <c r="D37" s="44">
        <v>37.745816801794028</v>
      </c>
      <c r="E37" s="44">
        <v>37.540969466965677</v>
      </c>
      <c r="F37" s="44">
        <v>5.3583750215628774</v>
      </c>
      <c r="G37" s="44">
        <v>1.2937726410212178</v>
      </c>
      <c r="H37" s="45"/>
      <c r="I37" s="4"/>
      <c r="J37" s="4"/>
      <c r="K37" s="4"/>
      <c r="L37" s="4"/>
      <c r="M37" s="4"/>
    </row>
    <row r="38" spans="1:13" ht="13" customHeight="1" x14ac:dyDescent="0.2">
      <c r="A38" s="36">
        <v>17</v>
      </c>
      <c r="B38" s="44">
        <v>8.2055421038471898</v>
      </c>
      <c r="C38" s="44">
        <v>11.209756972468838</v>
      </c>
      <c r="D38" s="44">
        <v>27.172450901264458</v>
      </c>
      <c r="E38" s="44">
        <v>31.723612232086808</v>
      </c>
      <c r="F38" s="44">
        <v>4.7753564702717251</v>
      </c>
      <c r="G38" s="44">
        <v>1.5805757331181061</v>
      </c>
      <c r="H38" s="45"/>
      <c r="I38" s="4"/>
      <c r="J38" s="4"/>
      <c r="K38" s="4"/>
      <c r="L38" s="4"/>
      <c r="M38" s="4"/>
    </row>
    <row r="39" spans="1:13" ht="13" customHeight="1" x14ac:dyDescent="0.2">
      <c r="A39" s="36">
        <v>20</v>
      </c>
      <c r="B39" s="44">
        <v>8.8333525279281364</v>
      </c>
      <c r="C39" s="44">
        <v>12.023494184037775</v>
      </c>
      <c r="D39" s="44">
        <v>22.745594840492917</v>
      </c>
      <c r="E39" s="44">
        <v>29.022227340780834</v>
      </c>
      <c r="F39" s="44">
        <v>4.7564205919613034</v>
      </c>
      <c r="G39" s="44">
        <v>1.7735805597143846</v>
      </c>
      <c r="H39" s="9"/>
      <c r="I39" s="4"/>
      <c r="J39" s="4"/>
      <c r="K39" s="4"/>
      <c r="L39" s="4"/>
      <c r="M39" s="4"/>
    </row>
    <row r="40" spans="1:13" ht="13" customHeight="1" x14ac:dyDescent="0.2">
      <c r="A40" s="36">
        <v>21</v>
      </c>
      <c r="B40" s="44">
        <v>8.5188431200701142</v>
      </c>
      <c r="C40" s="44">
        <v>11.673970201577564</v>
      </c>
      <c r="D40" s="44">
        <v>23.628396143733568</v>
      </c>
      <c r="E40" s="44">
        <v>27.087350277534323</v>
      </c>
      <c r="F40" s="44">
        <v>4.9430324276950044</v>
      </c>
      <c r="G40" s="44">
        <v>1.6009348524685949</v>
      </c>
      <c r="H40" s="9"/>
      <c r="I40" s="4"/>
      <c r="J40" s="4"/>
      <c r="K40" s="4"/>
      <c r="L40" s="4"/>
      <c r="M40" s="4"/>
    </row>
    <row r="41" spans="1:13" ht="13" customHeight="1" x14ac:dyDescent="0.2">
      <c r="A41" s="36">
        <v>22</v>
      </c>
      <c r="B41" s="44">
        <v>8.9143845219179365</v>
      </c>
      <c r="C41" s="44">
        <v>13.424151789886904</v>
      </c>
      <c r="D41" s="44">
        <v>21.579119543882605</v>
      </c>
      <c r="E41" s="44">
        <v>25.668286755771568</v>
      </c>
      <c r="F41" s="44">
        <v>4.8135339751378634</v>
      </c>
      <c r="G41" s="44">
        <v>1.5422002056266941</v>
      </c>
      <c r="H41" s="46"/>
      <c r="I41" s="4"/>
      <c r="J41" s="4"/>
      <c r="K41" s="4"/>
      <c r="L41" s="4"/>
      <c r="M41" s="4"/>
    </row>
    <row r="42" spans="1:13" ht="13" customHeight="1" x14ac:dyDescent="0.2">
      <c r="A42" s="36">
        <v>23</v>
      </c>
      <c r="B42" s="44">
        <v>8.1884160422263061</v>
      </c>
      <c r="C42" s="44">
        <v>12.206041755030869</v>
      </c>
      <c r="D42" s="44">
        <v>22.526980536311797</v>
      </c>
      <c r="E42" s="44">
        <v>26.297186483811679</v>
      </c>
      <c r="F42" s="44">
        <v>4.2650454781092417</v>
      </c>
      <c r="G42" s="44">
        <v>1.425609123898393</v>
      </c>
      <c r="H42" s="46"/>
      <c r="I42" s="4"/>
      <c r="J42" s="4"/>
      <c r="K42" s="4"/>
      <c r="L42" s="4"/>
      <c r="M42" s="4"/>
    </row>
    <row r="43" spans="1:13" ht="13" customHeight="1" x14ac:dyDescent="0.2">
      <c r="A43" s="36">
        <v>24</v>
      </c>
      <c r="B43" s="44">
        <v>8.7141566408293318</v>
      </c>
      <c r="C43" s="44">
        <v>13.196062580246327</v>
      </c>
      <c r="D43" s="44">
        <v>21.815112463740547</v>
      </c>
      <c r="E43" s="44">
        <v>26.368348471158875</v>
      </c>
      <c r="F43" s="44">
        <v>4.4819059394169951</v>
      </c>
      <c r="G43" s="44">
        <v>1.67625659803129</v>
      </c>
      <c r="H43" s="46"/>
      <c r="I43" s="4"/>
      <c r="J43" s="4"/>
      <c r="K43" s="4"/>
      <c r="L43" s="4"/>
      <c r="M43" s="4"/>
    </row>
    <row r="44" spans="1:13" ht="13" customHeight="1" x14ac:dyDescent="0.2">
      <c r="A44" s="36">
        <v>25</v>
      </c>
      <c r="B44" s="44">
        <v>8.1715423936259572</v>
      </c>
      <c r="C44" s="44">
        <v>13.52324269840889</v>
      </c>
      <c r="D44" s="44">
        <v>21.862775684561665</v>
      </c>
      <c r="E44" s="44">
        <v>25.918548561280566</v>
      </c>
      <c r="F44" s="44">
        <v>4.2837601094338718</v>
      </c>
      <c r="G44" s="44">
        <v>1.4399193645155872</v>
      </c>
      <c r="H44" s="46"/>
      <c r="I44" s="4"/>
      <c r="J44" s="4"/>
      <c r="K44" s="4"/>
      <c r="L44" s="4"/>
      <c r="M44" s="4"/>
    </row>
    <row r="45" spans="1:13" ht="13" customHeight="1" x14ac:dyDescent="0.2">
      <c r="A45" s="36">
        <v>26</v>
      </c>
      <c r="B45" s="44">
        <v>7.2154446896752447</v>
      </c>
      <c r="C45" s="44">
        <v>13.970071063035094</v>
      </c>
      <c r="D45" s="44">
        <v>21.767602047003468</v>
      </c>
      <c r="E45" s="44">
        <v>26.303024423370765</v>
      </c>
      <c r="F45" s="44">
        <v>3.6744197327253763</v>
      </c>
      <c r="G45" s="44">
        <v>1.2975673643617667</v>
      </c>
      <c r="H45" s="46"/>
      <c r="I45" s="4"/>
      <c r="J45" s="4"/>
      <c r="K45" s="4"/>
      <c r="L45" s="4"/>
      <c r="M45" s="4"/>
    </row>
    <row r="46" spans="1:13" ht="13" customHeight="1" x14ac:dyDescent="0.2">
      <c r="A46" s="36">
        <v>27</v>
      </c>
      <c r="B46" s="44">
        <v>7.4042553191489358</v>
      </c>
      <c r="C46" s="44">
        <v>13.799392097264439</v>
      </c>
      <c r="D46" s="44">
        <v>22.577507598784194</v>
      </c>
      <c r="E46" s="44">
        <v>27.501519756838906</v>
      </c>
      <c r="F46" s="44">
        <v>4.231003039513678</v>
      </c>
      <c r="G46" s="44">
        <v>1.7507598784194527</v>
      </c>
      <c r="H46" s="46"/>
      <c r="I46" s="4"/>
      <c r="J46" s="4"/>
      <c r="K46" s="4"/>
      <c r="L46" s="4"/>
      <c r="M46" s="4"/>
    </row>
    <row r="47" spans="1:13" ht="13" customHeight="1" x14ac:dyDescent="0.2">
      <c r="A47" s="36">
        <v>28</v>
      </c>
      <c r="B47" s="44">
        <v>7.4086815495570759</v>
      </c>
      <c r="C47" s="44">
        <v>14.473344718703542</v>
      </c>
      <c r="D47" s="44">
        <v>22.9509405216793</v>
      </c>
      <c r="E47" s="44">
        <v>26.759715447653917</v>
      </c>
      <c r="F47" s="44">
        <v>4.2510842722168301</v>
      </c>
      <c r="G47" s="44">
        <v>1.2654961850818887</v>
      </c>
      <c r="H47" s="46"/>
      <c r="I47" s="4"/>
      <c r="J47" s="4"/>
      <c r="K47" s="4"/>
      <c r="L47" s="4"/>
      <c r="M47" s="4"/>
    </row>
    <row r="48" spans="1:13" ht="13" customHeight="1" x14ac:dyDescent="0.2">
      <c r="A48" s="36">
        <v>29</v>
      </c>
      <c r="B48" s="44">
        <v>7.3</v>
      </c>
      <c r="C48" s="44">
        <v>13.9</v>
      </c>
      <c r="D48" s="44">
        <v>24.8</v>
      </c>
      <c r="E48" s="44">
        <v>27.6</v>
      </c>
      <c r="F48" s="44">
        <v>4.3</v>
      </c>
      <c r="G48" s="44">
        <v>1.4</v>
      </c>
      <c r="H48" s="46"/>
      <c r="I48" s="4"/>
      <c r="J48" s="4"/>
      <c r="K48" s="4"/>
      <c r="L48" s="4"/>
      <c r="M48" s="4"/>
    </row>
    <row r="49" spans="1:13" ht="13" customHeight="1" x14ac:dyDescent="0.2">
      <c r="A49" s="230">
        <v>30</v>
      </c>
      <c r="B49" s="232">
        <v>6.4</v>
      </c>
      <c r="C49" s="232">
        <v>14.2</v>
      </c>
      <c r="D49" s="232">
        <v>23.6</v>
      </c>
      <c r="E49" s="232">
        <v>30</v>
      </c>
      <c r="F49" s="232">
        <v>3.5</v>
      </c>
      <c r="G49" s="232">
        <v>1.5</v>
      </c>
      <c r="H49" s="46"/>
      <c r="I49" s="4"/>
      <c r="J49" s="4"/>
      <c r="K49" s="4"/>
      <c r="L49" s="4"/>
      <c r="M49" s="4"/>
    </row>
    <row r="50" spans="1:13" ht="13" customHeight="1" x14ac:dyDescent="0.2">
      <c r="A50" s="230" t="s">
        <v>4006</v>
      </c>
      <c r="B50" s="232">
        <v>6.5</v>
      </c>
      <c r="C50" s="232">
        <v>14.2</v>
      </c>
      <c r="D50" s="232">
        <v>24.4</v>
      </c>
      <c r="E50" s="232">
        <v>30.6</v>
      </c>
      <c r="F50" s="232">
        <v>4</v>
      </c>
      <c r="G50" s="232">
        <v>1.6</v>
      </c>
      <c r="H50" s="46"/>
      <c r="I50" s="4"/>
      <c r="J50" s="4"/>
      <c r="K50" s="4"/>
      <c r="L50" s="4"/>
      <c r="M50" s="4"/>
    </row>
    <row r="51" spans="1:13" ht="13" customHeight="1" x14ac:dyDescent="0.2">
      <c r="A51" s="230">
        <v>2</v>
      </c>
      <c r="B51" s="232">
        <v>6.6</v>
      </c>
      <c r="C51" s="232">
        <v>15</v>
      </c>
      <c r="D51" s="232">
        <v>23.3</v>
      </c>
      <c r="E51" s="232">
        <v>28.6</v>
      </c>
      <c r="F51" s="232">
        <v>3.4</v>
      </c>
      <c r="G51" s="232">
        <v>1.4</v>
      </c>
      <c r="H51" s="46"/>
      <c r="I51" s="4"/>
      <c r="J51" s="4"/>
      <c r="K51" s="4"/>
      <c r="L51" s="4"/>
      <c r="M51" s="4"/>
    </row>
    <row r="52" spans="1:13" ht="13" customHeight="1" x14ac:dyDescent="0.2">
      <c r="A52" s="36">
        <v>3</v>
      </c>
      <c r="B52" s="44">
        <v>6.6</v>
      </c>
      <c r="C52" s="44">
        <v>15.3</v>
      </c>
      <c r="D52" s="44">
        <v>23.8</v>
      </c>
      <c r="E52" s="44">
        <v>28</v>
      </c>
      <c r="F52" s="44">
        <v>3.5</v>
      </c>
      <c r="G52" s="44">
        <v>1.3</v>
      </c>
      <c r="H52" s="46"/>
      <c r="I52" s="4"/>
      <c r="J52" s="4"/>
      <c r="K52" s="4"/>
      <c r="L52" s="4"/>
      <c r="M52" s="4"/>
    </row>
    <row r="53" spans="1:13" ht="13" customHeight="1" x14ac:dyDescent="0.2">
      <c r="A53" s="36">
        <v>4</v>
      </c>
      <c r="B53" s="44">
        <v>5.6</v>
      </c>
      <c r="C53" s="44">
        <v>16.7</v>
      </c>
      <c r="D53" s="44">
        <v>26</v>
      </c>
      <c r="E53" s="44">
        <v>29.7</v>
      </c>
      <c r="F53" s="44">
        <v>3.2</v>
      </c>
      <c r="G53" s="44">
        <v>1.5</v>
      </c>
      <c r="H53" s="46"/>
      <c r="I53" s="4"/>
      <c r="J53" s="4"/>
      <c r="K53" s="4"/>
      <c r="L53" s="4"/>
      <c r="M53" s="4"/>
    </row>
    <row r="54" spans="1:13" ht="13" customHeight="1" x14ac:dyDescent="0.2">
      <c r="A54" s="36">
        <v>5</v>
      </c>
      <c r="B54" s="44">
        <v>5.3</v>
      </c>
      <c r="C54" s="44">
        <v>16.600000000000001</v>
      </c>
      <c r="D54" s="44">
        <v>26.9</v>
      </c>
      <c r="E54" s="44">
        <v>31.8</v>
      </c>
      <c r="F54" s="44">
        <v>3.2</v>
      </c>
      <c r="G54" s="44">
        <v>1.2</v>
      </c>
      <c r="H54" s="46"/>
      <c r="I54" s="4"/>
      <c r="J54" s="4"/>
      <c r="K54" s="4"/>
      <c r="L54" s="4"/>
      <c r="M54" s="4"/>
    </row>
    <row r="55" spans="1:13" ht="12" customHeight="1" x14ac:dyDescent="0.2">
      <c r="A55" s="7" t="s">
        <v>1609</v>
      </c>
      <c r="B55" s="4"/>
      <c r="C55" s="4"/>
      <c r="D55" s="4"/>
      <c r="E55" s="4"/>
      <c r="F55" s="4"/>
      <c r="G55" s="4"/>
      <c r="H55" s="4"/>
      <c r="I55" s="4"/>
      <c r="J55" s="4"/>
      <c r="K55" s="4"/>
      <c r="L55" s="4"/>
      <c r="M55" s="4"/>
    </row>
    <row r="56" spans="1:13" ht="12" customHeight="1" x14ac:dyDescent="0.2">
      <c r="A56" s="7" t="s">
        <v>1285</v>
      </c>
      <c r="B56" s="4"/>
      <c r="C56" s="4"/>
      <c r="D56" s="4"/>
      <c r="E56" s="4"/>
      <c r="F56" s="4"/>
      <c r="G56" s="4"/>
      <c r="H56" s="4"/>
      <c r="I56" s="4"/>
      <c r="J56" s="2" t="s">
        <v>967</v>
      </c>
      <c r="K56" s="4"/>
      <c r="L56" s="4"/>
      <c r="M56" s="4"/>
    </row>
    <row r="57" spans="1:13" ht="12" customHeight="1" x14ac:dyDescent="0.2">
      <c r="A57" s="7"/>
      <c r="B57" s="4"/>
      <c r="C57" s="4"/>
      <c r="D57" s="4"/>
      <c r="E57" s="4"/>
      <c r="F57" s="4"/>
      <c r="G57" s="4"/>
      <c r="H57" s="4"/>
      <c r="I57" s="4"/>
      <c r="J57" s="2"/>
      <c r="K57" s="4"/>
      <c r="L57" s="4"/>
      <c r="M57" s="4"/>
    </row>
  </sheetData>
  <mergeCells count="9">
    <mergeCell ref="A3:A4"/>
    <mergeCell ref="B3:D3"/>
    <mergeCell ref="E3:G3"/>
    <mergeCell ref="H3:J3"/>
    <mergeCell ref="A31:A32"/>
    <mergeCell ref="B31:C31"/>
    <mergeCell ref="D31:E31"/>
    <mergeCell ref="F31:F32"/>
    <mergeCell ref="G31:G32"/>
  </mergeCells>
  <phoneticPr fontId="2"/>
  <pageMargins left="1.1811023622047245" right="0.39370078740157483" top="0.98425196850393704" bottom="0.78740157480314965" header="0.51181102362204722" footer="0.51181102362204722"/>
  <pageSetup paperSize="9" fitToWidth="0" orientation="portrait" r:id="rId1"/>
  <headerFooter alignWithMargins="0"/>
  <rowBreaks count="1" manualBreakCount="1">
    <brk id="2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6C5A7-9187-4871-AE3B-4E40160AE861}">
  <sheetPr>
    <tabColor theme="5" tint="0.39997558519241921"/>
    <pageSetUpPr fitToPage="1"/>
  </sheetPr>
  <dimension ref="A1:M48"/>
  <sheetViews>
    <sheetView view="pageBreakPreview" topLeftCell="A7" zoomScaleNormal="100" zoomScaleSheetLayoutView="100" workbookViewId="0">
      <selection activeCell="K43" sqref="K43"/>
    </sheetView>
  </sheetViews>
  <sheetFormatPr defaultColWidth="9" defaultRowHeight="12" x14ac:dyDescent="0.2"/>
  <cols>
    <col min="1" max="7" width="6.6328125" style="1" customWidth="1"/>
    <col min="8" max="8" width="8.90625" style="1" customWidth="1"/>
    <col min="9" max="13" width="6.6328125" style="1" customWidth="1"/>
    <col min="14" max="16384" width="9" style="1"/>
  </cols>
  <sheetData>
    <row r="1" spans="1:13" ht="12" customHeight="1" x14ac:dyDescent="0.2">
      <c r="A1" s="7"/>
      <c r="B1" s="4"/>
      <c r="C1" s="4"/>
      <c r="D1" s="4"/>
      <c r="E1" s="4"/>
      <c r="F1" s="4"/>
      <c r="G1" s="4"/>
      <c r="H1" s="4"/>
      <c r="I1" s="4"/>
      <c r="J1" s="2"/>
      <c r="K1" s="4"/>
      <c r="L1" s="4"/>
      <c r="M1" s="4"/>
    </row>
    <row r="2" spans="1:13" ht="14.15" customHeight="1" x14ac:dyDescent="0.2">
      <c r="A2" s="6" t="s">
        <v>8</v>
      </c>
      <c r="B2" s="4"/>
      <c r="C2" s="4"/>
      <c r="D2" s="4"/>
      <c r="E2" s="4"/>
      <c r="F2" s="4"/>
      <c r="G2" s="4"/>
      <c r="H2" s="4" t="s">
        <v>2994</v>
      </c>
      <c r="I2" s="4"/>
      <c r="J2" s="4"/>
      <c r="K2" s="4"/>
      <c r="L2" s="4"/>
      <c r="M2" s="4"/>
    </row>
    <row r="3" spans="1:13" ht="13" customHeight="1" x14ac:dyDescent="0.2">
      <c r="A3" s="184" t="s">
        <v>43</v>
      </c>
      <c r="B3" s="184" t="s">
        <v>1977</v>
      </c>
      <c r="C3" s="99" t="s">
        <v>2172</v>
      </c>
      <c r="D3" s="99" t="s">
        <v>2173</v>
      </c>
      <c r="E3" s="184" t="s">
        <v>2174</v>
      </c>
      <c r="F3" s="99" t="s">
        <v>2175</v>
      </c>
      <c r="G3" s="99" t="s">
        <v>71</v>
      </c>
      <c r="H3" s="99" t="s">
        <v>128</v>
      </c>
      <c r="I3" s="4"/>
      <c r="J3" s="4"/>
      <c r="K3" s="4"/>
      <c r="L3" s="4"/>
      <c r="M3" s="4"/>
    </row>
    <row r="4" spans="1:13" ht="13" customHeight="1" x14ac:dyDescent="0.2">
      <c r="A4" s="36">
        <v>26</v>
      </c>
      <c r="B4" s="200">
        <v>495</v>
      </c>
      <c r="C4" s="200">
        <v>87</v>
      </c>
      <c r="D4" s="200">
        <v>80</v>
      </c>
      <c r="E4" s="200">
        <v>219</v>
      </c>
      <c r="F4" s="200">
        <v>4</v>
      </c>
      <c r="G4" s="200">
        <v>17</v>
      </c>
      <c r="H4" s="200">
        <v>88</v>
      </c>
      <c r="I4" s="4"/>
      <c r="J4" s="4"/>
      <c r="K4" s="4"/>
      <c r="L4" s="4"/>
      <c r="M4" s="4"/>
    </row>
    <row r="5" spans="1:13" ht="13" customHeight="1" x14ac:dyDescent="0.2">
      <c r="A5" s="36">
        <v>27</v>
      </c>
      <c r="B5" s="200">
        <v>492</v>
      </c>
      <c r="C5" s="200">
        <v>77</v>
      </c>
      <c r="D5" s="200">
        <v>81</v>
      </c>
      <c r="E5" s="200">
        <v>190</v>
      </c>
      <c r="F5" s="200">
        <v>3</v>
      </c>
      <c r="G5" s="200">
        <v>12</v>
      </c>
      <c r="H5" s="200">
        <v>129</v>
      </c>
      <c r="I5" s="4"/>
      <c r="J5" s="4"/>
      <c r="K5" s="4"/>
      <c r="L5" s="4"/>
      <c r="M5" s="4"/>
    </row>
    <row r="6" spans="1:13" ht="13" customHeight="1" x14ac:dyDescent="0.2">
      <c r="A6" s="36">
        <v>28</v>
      </c>
      <c r="B6" s="200">
        <v>524</v>
      </c>
      <c r="C6" s="200">
        <v>82</v>
      </c>
      <c r="D6" s="200">
        <v>82</v>
      </c>
      <c r="E6" s="200">
        <v>165</v>
      </c>
      <c r="F6" s="200">
        <v>4</v>
      </c>
      <c r="G6" s="200">
        <v>12</v>
      </c>
      <c r="H6" s="200">
        <v>179</v>
      </c>
      <c r="J6" s="4"/>
    </row>
    <row r="7" spans="1:13" ht="13" customHeight="1" x14ac:dyDescent="0.2">
      <c r="A7" s="36">
        <v>29</v>
      </c>
      <c r="B7" s="200">
        <v>592</v>
      </c>
      <c r="C7" s="200">
        <v>79</v>
      </c>
      <c r="D7" s="200">
        <v>105</v>
      </c>
      <c r="E7" s="200">
        <v>168</v>
      </c>
      <c r="F7" s="200">
        <v>3</v>
      </c>
      <c r="G7" s="200">
        <v>13</v>
      </c>
      <c r="H7" s="200">
        <v>224</v>
      </c>
      <c r="J7" s="4"/>
    </row>
    <row r="8" spans="1:13" ht="13" customHeight="1" x14ac:dyDescent="0.2">
      <c r="A8" s="230">
        <v>30</v>
      </c>
      <c r="B8" s="258">
        <v>711</v>
      </c>
      <c r="C8" s="258">
        <v>78</v>
      </c>
      <c r="D8" s="258">
        <v>162</v>
      </c>
      <c r="E8" s="258">
        <v>184</v>
      </c>
      <c r="F8" s="258">
        <v>3</v>
      </c>
      <c r="G8" s="258">
        <v>18</v>
      </c>
      <c r="H8" s="258">
        <v>266</v>
      </c>
      <c r="J8" s="4"/>
    </row>
    <row r="9" spans="1:13" ht="13" customHeight="1" x14ac:dyDescent="0.2">
      <c r="A9" s="230">
        <v>31</v>
      </c>
      <c r="B9" s="258">
        <v>720</v>
      </c>
      <c r="C9" s="258">
        <v>77</v>
      </c>
      <c r="D9" s="258">
        <v>133</v>
      </c>
      <c r="E9" s="258">
        <v>166</v>
      </c>
      <c r="F9" s="258">
        <v>6</v>
      </c>
      <c r="G9" s="258">
        <v>18</v>
      </c>
      <c r="H9" s="258">
        <v>320</v>
      </c>
      <c r="J9" s="4"/>
    </row>
    <row r="10" spans="1:13" ht="13" customHeight="1" x14ac:dyDescent="0.2">
      <c r="A10" s="230">
        <v>2</v>
      </c>
      <c r="B10" s="258">
        <v>835</v>
      </c>
      <c r="C10" s="258">
        <v>66</v>
      </c>
      <c r="D10" s="258">
        <v>167</v>
      </c>
      <c r="E10" s="258">
        <v>174</v>
      </c>
      <c r="F10" s="258">
        <v>4</v>
      </c>
      <c r="G10" s="258">
        <v>11</v>
      </c>
      <c r="H10" s="258">
        <v>382</v>
      </c>
      <c r="J10" s="4"/>
    </row>
    <row r="11" spans="1:13" ht="13" customHeight="1" x14ac:dyDescent="0.2">
      <c r="A11" s="36">
        <v>3</v>
      </c>
      <c r="B11" s="200">
        <v>835</v>
      </c>
      <c r="C11" s="200">
        <v>65</v>
      </c>
      <c r="D11" s="200">
        <v>176</v>
      </c>
      <c r="E11" s="200">
        <v>144</v>
      </c>
      <c r="F11" s="200">
        <v>4</v>
      </c>
      <c r="G11" s="200">
        <v>10</v>
      </c>
      <c r="H11" s="200">
        <f>B11-C11-D11-E11-F11-G11</f>
        <v>436</v>
      </c>
      <c r="J11" s="4"/>
    </row>
    <row r="12" spans="1:13" ht="13" customHeight="1" x14ac:dyDescent="0.2">
      <c r="A12" s="36">
        <v>4</v>
      </c>
      <c r="B12" s="200">
        <v>981</v>
      </c>
      <c r="C12" s="200">
        <v>70</v>
      </c>
      <c r="D12" s="200">
        <v>191</v>
      </c>
      <c r="E12" s="200">
        <v>139</v>
      </c>
      <c r="F12" s="200">
        <v>11</v>
      </c>
      <c r="G12" s="200">
        <v>20</v>
      </c>
      <c r="H12" s="200">
        <v>550</v>
      </c>
      <c r="J12" s="4"/>
    </row>
    <row r="13" spans="1:13" ht="13" customHeight="1" x14ac:dyDescent="0.2">
      <c r="A13" s="36">
        <v>5</v>
      </c>
      <c r="B13" s="135">
        <v>1136</v>
      </c>
      <c r="C13" s="200">
        <v>73</v>
      </c>
      <c r="D13" s="200">
        <v>213</v>
      </c>
      <c r="E13" s="200">
        <v>140</v>
      </c>
      <c r="F13" s="200">
        <v>17</v>
      </c>
      <c r="G13" s="200">
        <v>25</v>
      </c>
      <c r="H13" s="200">
        <v>668</v>
      </c>
      <c r="J13" s="4"/>
    </row>
    <row r="14" spans="1:13" ht="12" customHeight="1" x14ac:dyDescent="0.2">
      <c r="A14" s="7"/>
      <c r="B14" s="4"/>
      <c r="C14" s="4"/>
      <c r="D14" s="4"/>
      <c r="E14" s="4"/>
      <c r="F14" s="4"/>
      <c r="G14" s="4"/>
      <c r="H14" s="2" t="s">
        <v>4411</v>
      </c>
      <c r="J14" s="4"/>
      <c r="K14" s="4"/>
      <c r="L14" s="4"/>
      <c r="M14" s="4"/>
    </row>
    <row r="15" spans="1:13" ht="12" customHeight="1" x14ac:dyDescent="0.2">
      <c r="A15" s="4"/>
      <c r="B15" s="4"/>
      <c r="C15" s="4"/>
      <c r="D15" s="4"/>
      <c r="F15" s="4"/>
      <c r="G15" s="4"/>
      <c r="H15" s="4"/>
      <c r="J15" s="4"/>
      <c r="K15" s="2"/>
      <c r="L15" s="4"/>
      <c r="M15" s="4"/>
    </row>
    <row r="16" spans="1:13" ht="14.15" customHeight="1" x14ac:dyDescent="0.2">
      <c r="A16" s="6" t="s">
        <v>4752</v>
      </c>
      <c r="B16" s="4"/>
      <c r="C16" s="4"/>
      <c r="D16" s="4"/>
      <c r="E16" s="4"/>
      <c r="F16" s="4"/>
      <c r="G16" s="4"/>
      <c r="H16" s="4"/>
      <c r="I16" s="4"/>
      <c r="J16" s="4"/>
      <c r="K16" s="4"/>
      <c r="L16" s="4"/>
      <c r="M16" s="4"/>
    </row>
    <row r="17" spans="1:13" ht="12" customHeight="1" x14ac:dyDescent="0.2">
      <c r="A17" s="192" t="s">
        <v>627</v>
      </c>
      <c r="B17" s="192" t="s">
        <v>628</v>
      </c>
      <c r="C17" s="192" t="s">
        <v>1248</v>
      </c>
      <c r="D17" s="192" t="s">
        <v>1746</v>
      </c>
      <c r="E17" s="192" t="s">
        <v>1747</v>
      </c>
      <c r="F17" s="192" t="s">
        <v>421</v>
      </c>
      <c r="G17" s="192" t="s">
        <v>627</v>
      </c>
      <c r="H17" s="192" t="s">
        <v>628</v>
      </c>
      <c r="I17" s="192" t="s">
        <v>1248</v>
      </c>
      <c r="J17" s="192" t="s">
        <v>1746</v>
      </c>
      <c r="K17" s="192" t="s">
        <v>1747</v>
      </c>
      <c r="L17" s="192" t="s">
        <v>421</v>
      </c>
      <c r="M17" s="4"/>
    </row>
    <row r="18" spans="1:13" ht="12" customHeight="1" x14ac:dyDescent="0.2">
      <c r="A18" s="385" t="s">
        <v>1201</v>
      </c>
      <c r="B18" s="192" t="s">
        <v>1201</v>
      </c>
      <c r="C18" s="74">
        <v>4103</v>
      </c>
      <c r="D18" s="74">
        <v>8294</v>
      </c>
      <c r="E18" s="74">
        <v>3864</v>
      </c>
      <c r="F18" s="74">
        <v>4430</v>
      </c>
      <c r="G18" s="385" t="s">
        <v>316</v>
      </c>
      <c r="H18" s="192" t="s">
        <v>637</v>
      </c>
      <c r="I18" s="74">
        <v>1574</v>
      </c>
      <c r="J18" s="74">
        <v>3580</v>
      </c>
      <c r="K18" s="74">
        <v>1739</v>
      </c>
      <c r="L18" s="74">
        <v>1841</v>
      </c>
      <c r="M18" s="4"/>
    </row>
    <row r="19" spans="1:13" ht="12" customHeight="1" x14ac:dyDescent="0.2">
      <c r="A19" s="153"/>
      <c r="B19" s="192" t="s">
        <v>1093</v>
      </c>
      <c r="C19" s="74">
        <v>2346</v>
      </c>
      <c r="D19" s="74">
        <v>5322</v>
      </c>
      <c r="E19" s="74">
        <v>2558</v>
      </c>
      <c r="F19" s="74">
        <v>2764</v>
      </c>
      <c r="G19" s="153"/>
      <c r="H19" s="192" t="s">
        <v>638</v>
      </c>
      <c r="I19" s="74">
        <v>219</v>
      </c>
      <c r="J19" s="74">
        <v>533</v>
      </c>
      <c r="K19" s="74">
        <v>252</v>
      </c>
      <c r="L19" s="74">
        <v>281</v>
      </c>
      <c r="M19" s="4"/>
    </row>
    <row r="20" spans="1:13" ht="12" customHeight="1" x14ac:dyDescent="0.2">
      <c r="A20" s="153"/>
      <c r="B20" s="192" t="s">
        <v>1610</v>
      </c>
      <c r="C20" s="74">
        <v>1367</v>
      </c>
      <c r="D20" s="74">
        <v>2998</v>
      </c>
      <c r="E20" s="74">
        <v>1448</v>
      </c>
      <c r="F20" s="74">
        <v>1550</v>
      </c>
      <c r="G20" s="153"/>
      <c r="H20" s="192" t="s">
        <v>639</v>
      </c>
      <c r="I20" s="74">
        <v>579</v>
      </c>
      <c r="J20" s="74">
        <v>1394</v>
      </c>
      <c r="K20" s="74">
        <v>650</v>
      </c>
      <c r="L20" s="74">
        <v>744</v>
      </c>
      <c r="M20" s="4"/>
    </row>
    <row r="21" spans="1:13" ht="12" customHeight="1" x14ac:dyDescent="0.2">
      <c r="A21" s="153"/>
      <c r="B21" s="192" t="s">
        <v>1611</v>
      </c>
      <c r="C21" s="74">
        <v>1124</v>
      </c>
      <c r="D21" s="74">
        <v>2711</v>
      </c>
      <c r="E21" s="74">
        <v>1369</v>
      </c>
      <c r="F21" s="74">
        <v>1342</v>
      </c>
      <c r="G21" s="153"/>
      <c r="H21" s="192" t="s">
        <v>1612</v>
      </c>
      <c r="I21" s="74">
        <v>191</v>
      </c>
      <c r="J21" s="74">
        <v>508</v>
      </c>
      <c r="K21" s="74">
        <v>251</v>
      </c>
      <c r="L21" s="74">
        <v>257</v>
      </c>
      <c r="M21" s="4"/>
    </row>
    <row r="22" spans="1:13" ht="12" customHeight="1" x14ac:dyDescent="0.2">
      <c r="A22" s="153"/>
      <c r="B22" s="192" t="s">
        <v>1005</v>
      </c>
      <c r="C22" s="74">
        <v>5194</v>
      </c>
      <c r="D22" s="74">
        <v>11810</v>
      </c>
      <c r="E22" s="74">
        <v>5794</v>
      </c>
      <c r="F22" s="74">
        <v>6016</v>
      </c>
      <c r="G22" s="153"/>
      <c r="H22" s="192" t="s">
        <v>1006</v>
      </c>
      <c r="I22" s="74">
        <v>687</v>
      </c>
      <c r="J22" s="74">
        <v>1689</v>
      </c>
      <c r="K22" s="74">
        <v>802</v>
      </c>
      <c r="L22" s="74">
        <v>887</v>
      </c>
      <c r="M22" s="4"/>
    </row>
    <row r="23" spans="1:13" ht="12" customHeight="1" x14ac:dyDescent="0.2">
      <c r="A23" s="153"/>
      <c r="B23" s="192" t="s">
        <v>1766</v>
      </c>
      <c r="C23" s="505">
        <v>1448</v>
      </c>
      <c r="D23" s="505">
        <v>3388</v>
      </c>
      <c r="E23" s="505">
        <v>1634</v>
      </c>
      <c r="F23" s="505">
        <v>1754</v>
      </c>
      <c r="G23" s="153"/>
      <c r="H23" s="192" t="s">
        <v>1767</v>
      </c>
      <c r="I23" s="74">
        <v>436</v>
      </c>
      <c r="J23" s="74">
        <v>1083</v>
      </c>
      <c r="K23" s="74">
        <v>546</v>
      </c>
      <c r="L23" s="74">
        <v>537</v>
      </c>
      <c r="M23" s="4"/>
    </row>
    <row r="24" spans="1:13" ht="12" customHeight="1" x14ac:dyDescent="0.2">
      <c r="A24" s="153"/>
      <c r="B24" s="192" t="s">
        <v>629</v>
      </c>
      <c r="C24" s="505">
        <v>690</v>
      </c>
      <c r="D24" s="505">
        <v>1727</v>
      </c>
      <c r="E24" s="505">
        <v>862</v>
      </c>
      <c r="F24" s="505">
        <v>865</v>
      </c>
      <c r="G24" s="153"/>
      <c r="H24" s="192" t="s">
        <v>640</v>
      </c>
      <c r="I24" s="74">
        <v>12</v>
      </c>
      <c r="J24" s="74">
        <v>12</v>
      </c>
      <c r="K24" s="74">
        <v>2</v>
      </c>
      <c r="L24" s="74">
        <v>10</v>
      </c>
      <c r="M24" s="4"/>
    </row>
    <row r="25" spans="1:13" ht="12" customHeight="1" x14ac:dyDescent="0.2">
      <c r="A25" s="153"/>
      <c r="B25" s="192" t="s">
        <v>615</v>
      </c>
      <c r="C25" s="505">
        <v>382</v>
      </c>
      <c r="D25" s="505">
        <v>928</v>
      </c>
      <c r="E25" s="505">
        <v>469</v>
      </c>
      <c r="F25" s="505">
        <v>459</v>
      </c>
      <c r="G25" s="153"/>
      <c r="H25" s="195" t="s">
        <v>3089</v>
      </c>
      <c r="I25" s="74">
        <v>20</v>
      </c>
      <c r="J25" s="74">
        <v>20</v>
      </c>
      <c r="K25" s="74">
        <v>11</v>
      </c>
      <c r="L25" s="74">
        <v>9</v>
      </c>
      <c r="M25" s="4"/>
    </row>
    <row r="26" spans="1:13" ht="12" customHeight="1" x14ac:dyDescent="0.2">
      <c r="A26" s="153"/>
      <c r="B26" s="192" t="s">
        <v>865</v>
      </c>
      <c r="C26" s="505">
        <v>1033</v>
      </c>
      <c r="D26" s="505">
        <v>2365</v>
      </c>
      <c r="E26" s="505">
        <v>1126</v>
      </c>
      <c r="F26" s="505">
        <v>1239</v>
      </c>
      <c r="G26" s="153"/>
      <c r="H26" s="155" t="s">
        <v>2657</v>
      </c>
      <c r="I26" s="74">
        <v>83</v>
      </c>
      <c r="J26" s="74">
        <v>83</v>
      </c>
      <c r="K26" s="74">
        <v>46</v>
      </c>
      <c r="L26" s="74">
        <v>37</v>
      </c>
      <c r="M26" s="4"/>
    </row>
    <row r="27" spans="1:13" ht="12" customHeight="1" x14ac:dyDescent="0.2">
      <c r="A27" s="153"/>
      <c r="B27" s="192" t="s">
        <v>1305</v>
      </c>
      <c r="C27" s="505">
        <v>766</v>
      </c>
      <c r="D27" s="505">
        <v>1985</v>
      </c>
      <c r="E27" s="505">
        <v>961</v>
      </c>
      <c r="F27" s="505">
        <v>1024</v>
      </c>
      <c r="G27" s="153"/>
      <c r="H27" s="155" t="s">
        <v>2658</v>
      </c>
      <c r="I27" s="74">
        <v>29</v>
      </c>
      <c r="J27" s="74">
        <v>29</v>
      </c>
      <c r="K27" s="74">
        <v>21</v>
      </c>
      <c r="L27" s="74">
        <v>8</v>
      </c>
      <c r="M27" s="4"/>
    </row>
    <row r="28" spans="1:13" ht="12" customHeight="1" x14ac:dyDescent="0.2">
      <c r="A28" s="377"/>
      <c r="B28" s="192" t="s">
        <v>631</v>
      </c>
      <c r="C28" s="505">
        <v>18453</v>
      </c>
      <c r="D28" s="505">
        <v>41528</v>
      </c>
      <c r="E28" s="505">
        <v>20085</v>
      </c>
      <c r="F28" s="505">
        <v>21443</v>
      </c>
      <c r="G28" s="377"/>
      <c r="H28" s="192" t="s">
        <v>631</v>
      </c>
      <c r="I28" s="74">
        <v>3830</v>
      </c>
      <c r="J28" s="74">
        <v>8931</v>
      </c>
      <c r="K28" s="74">
        <v>4320</v>
      </c>
      <c r="L28" s="74">
        <v>4611</v>
      </c>
      <c r="M28" s="4"/>
    </row>
    <row r="29" spans="1:13" ht="12" customHeight="1" x14ac:dyDescent="0.2">
      <c r="A29" s="385" t="s">
        <v>1202</v>
      </c>
      <c r="B29" s="192" t="s">
        <v>537</v>
      </c>
      <c r="C29" s="74">
        <v>806</v>
      </c>
      <c r="D29" s="74">
        <v>1468</v>
      </c>
      <c r="E29" s="74">
        <v>639</v>
      </c>
      <c r="F29" s="74">
        <v>829</v>
      </c>
      <c r="G29" s="385" t="s">
        <v>317</v>
      </c>
      <c r="H29" s="261" t="s">
        <v>1842</v>
      </c>
      <c r="I29" s="74">
        <v>638</v>
      </c>
      <c r="J29" s="74">
        <v>1473</v>
      </c>
      <c r="K29" s="74">
        <v>717</v>
      </c>
      <c r="L29" s="74">
        <v>756</v>
      </c>
      <c r="M29" s="4"/>
    </row>
    <row r="30" spans="1:13" ht="12" customHeight="1" x14ac:dyDescent="0.2">
      <c r="A30" s="153"/>
      <c r="B30" s="192" t="s">
        <v>632</v>
      </c>
      <c r="C30" s="74">
        <v>145</v>
      </c>
      <c r="D30" s="74">
        <v>309</v>
      </c>
      <c r="E30" s="74">
        <v>142</v>
      </c>
      <c r="F30" s="74">
        <v>167</v>
      </c>
      <c r="G30" s="153"/>
      <c r="H30" s="261" t="s">
        <v>1306</v>
      </c>
      <c r="I30" s="74">
        <v>641</v>
      </c>
      <c r="J30" s="74">
        <v>1483</v>
      </c>
      <c r="K30" s="74">
        <v>723</v>
      </c>
      <c r="L30" s="74">
        <v>760</v>
      </c>
      <c r="M30" s="4"/>
    </row>
    <row r="31" spans="1:13" ht="12" customHeight="1" x14ac:dyDescent="0.2">
      <c r="A31" s="153"/>
      <c r="B31" s="192" t="s">
        <v>538</v>
      </c>
      <c r="C31" s="74">
        <v>245</v>
      </c>
      <c r="D31" s="74">
        <v>469</v>
      </c>
      <c r="E31" s="74">
        <v>211</v>
      </c>
      <c r="F31" s="74">
        <v>258</v>
      </c>
      <c r="G31" s="153"/>
      <c r="H31" s="261" t="s">
        <v>1307</v>
      </c>
      <c r="I31" s="74">
        <v>317</v>
      </c>
      <c r="J31" s="74">
        <v>700</v>
      </c>
      <c r="K31" s="74">
        <v>325</v>
      </c>
      <c r="L31" s="74">
        <v>375</v>
      </c>
      <c r="M31" s="4"/>
    </row>
    <row r="32" spans="1:13" ht="12" customHeight="1" x14ac:dyDescent="0.2">
      <c r="A32" s="153"/>
      <c r="B32" s="192" t="s">
        <v>539</v>
      </c>
      <c r="C32" s="74">
        <v>361</v>
      </c>
      <c r="D32" s="74">
        <v>799</v>
      </c>
      <c r="E32" s="74">
        <v>378</v>
      </c>
      <c r="F32" s="74">
        <v>421</v>
      </c>
      <c r="G32" s="377"/>
      <c r="H32" s="192" t="s">
        <v>631</v>
      </c>
      <c r="I32" s="74">
        <v>1596</v>
      </c>
      <c r="J32" s="74">
        <v>3656</v>
      </c>
      <c r="K32" s="74">
        <v>1765</v>
      </c>
      <c r="L32" s="74">
        <v>1891</v>
      </c>
      <c r="M32" s="4"/>
    </row>
    <row r="33" spans="1:13" ht="12" customHeight="1" x14ac:dyDescent="0.2">
      <c r="A33" s="377"/>
      <c r="B33" s="192" t="s">
        <v>631</v>
      </c>
      <c r="C33" s="74">
        <v>1557</v>
      </c>
      <c r="D33" s="74">
        <v>3045</v>
      </c>
      <c r="E33" s="74">
        <v>1370</v>
      </c>
      <c r="F33" s="74">
        <v>1675</v>
      </c>
      <c r="G33" s="260" t="s">
        <v>630</v>
      </c>
      <c r="H33" s="261"/>
      <c r="I33" s="506">
        <v>33742</v>
      </c>
      <c r="J33" s="506">
        <v>76788</v>
      </c>
      <c r="K33" s="506">
        <v>36949</v>
      </c>
      <c r="L33" s="506">
        <v>39839</v>
      </c>
      <c r="M33" s="4"/>
    </row>
    <row r="34" spans="1:13" ht="12" customHeight="1" x14ac:dyDescent="0.2">
      <c r="A34" s="385" t="s">
        <v>422</v>
      </c>
      <c r="B34" s="192" t="s">
        <v>1745</v>
      </c>
      <c r="C34" s="74">
        <v>396</v>
      </c>
      <c r="D34" s="74">
        <v>882</v>
      </c>
      <c r="E34" s="74">
        <v>438</v>
      </c>
      <c r="F34" s="74">
        <v>444</v>
      </c>
      <c r="G34" s="4"/>
      <c r="H34" s="4"/>
      <c r="I34" s="4"/>
      <c r="J34" s="4"/>
      <c r="K34" s="4"/>
      <c r="L34" s="4"/>
      <c r="M34" s="4"/>
    </row>
    <row r="35" spans="1:13" ht="12" customHeight="1" x14ac:dyDescent="0.2">
      <c r="A35" s="153"/>
      <c r="B35" s="192" t="s">
        <v>866</v>
      </c>
      <c r="C35" s="74">
        <v>225</v>
      </c>
      <c r="D35" s="74">
        <v>577</v>
      </c>
      <c r="E35" s="74">
        <v>291</v>
      </c>
      <c r="F35" s="74">
        <v>286</v>
      </c>
      <c r="G35" s="4"/>
      <c r="H35" s="4"/>
      <c r="I35" s="4"/>
      <c r="J35" s="4"/>
      <c r="K35" s="4"/>
      <c r="L35" s="4"/>
      <c r="M35" s="4"/>
    </row>
    <row r="36" spans="1:13" ht="12" customHeight="1" x14ac:dyDescent="0.2">
      <c r="A36" s="153"/>
      <c r="B36" s="192" t="s">
        <v>422</v>
      </c>
      <c r="C36" s="74">
        <v>1046</v>
      </c>
      <c r="D36" s="74">
        <v>2492</v>
      </c>
      <c r="E36" s="74">
        <v>1193</v>
      </c>
      <c r="F36" s="74">
        <v>1299</v>
      </c>
      <c r="G36" s="4"/>
      <c r="H36" s="192" t="s">
        <v>627</v>
      </c>
      <c r="I36" s="192" t="s">
        <v>1248</v>
      </c>
      <c r="J36" s="192" t="s">
        <v>1746</v>
      </c>
      <c r="K36" s="192" t="s">
        <v>1747</v>
      </c>
      <c r="L36" s="192" t="s">
        <v>421</v>
      </c>
      <c r="M36" s="4"/>
    </row>
    <row r="37" spans="1:13" ht="12" customHeight="1" x14ac:dyDescent="0.2">
      <c r="A37" s="153"/>
      <c r="B37" s="154" t="s">
        <v>633</v>
      </c>
      <c r="C37" s="74">
        <v>85</v>
      </c>
      <c r="D37" s="74">
        <v>85</v>
      </c>
      <c r="E37" s="74">
        <v>12</v>
      </c>
      <c r="F37" s="74">
        <v>73</v>
      </c>
      <c r="G37" s="4"/>
      <c r="H37" s="270" t="s">
        <v>1201</v>
      </c>
      <c r="I37" s="507">
        <v>18453</v>
      </c>
      <c r="J37" s="507">
        <v>41528</v>
      </c>
      <c r="K37" s="507">
        <v>20085</v>
      </c>
      <c r="L37" s="507">
        <v>21443</v>
      </c>
      <c r="M37" s="4"/>
    </row>
    <row r="38" spans="1:13" ht="12" customHeight="1" x14ac:dyDescent="0.2">
      <c r="A38" s="377"/>
      <c r="B38" s="192" t="s">
        <v>631</v>
      </c>
      <c r="C38" s="74">
        <v>1752</v>
      </c>
      <c r="D38" s="74">
        <v>4036</v>
      </c>
      <c r="E38" s="74">
        <v>1934</v>
      </c>
      <c r="F38" s="74">
        <v>2102</v>
      </c>
      <c r="G38" s="4"/>
      <c r="H38" s="270" t="s">
        <v>1202</v>
      </c>
      <c r="I38" s="507">
        <v>1557</v>
      </c>
      <c r="J38" s="507">
        <v>3045</v>
      </c>
      <c r="K38" s="507">
        <v>1370</v>
      </c>
      <c r="L38" s="507">
        <v>1675</v>
      </c>
      <c r="M38" s="4"/>
    </row>
    <row r="39" spans="1:13" ht="12" customHeight="1" x14ac:dyDescent="0.2">
      <c r="A39" s="385" t="s">
        <v>315</v>
      </c>
      <c r="B39" s="192" t="s">
        <v>423</v>
      </c>
      <c r="C39" s="74">
        <v>1185</v>
      </c>
      <c r="D39" s="74">
        <v>2926</v>
      </c>
      <c r="E39" s="74">
        <v>1411</v>
      </c>
      <c r="F39" s="74">
        <v>1515</v>
      </c>
      <c r="G39" s="4"/>
      <c r="H39" s="270" t="s">
        <v>422</v>
      </c>
      <c r="I39" s="507">
        <v>1752</v>
      </c>
      <c r="J39" s="507">
        <v>4036</v>
      </c>
      <c r="K39" s="507">
        <v>1934</v>
      </c>
      <c r="L39" s="507">
        <v>2102</v>
      </c>
      <c r="M39" s="4"/>
    </row>
    <row r="40" spans="1:13" ht="12" customHeight="1" x14ac:dyDescent="0.2">
      <c r="A40" s="153"/>
      <c r="B40" s="192" t="s">
        <v>424</v>
      </c>
      <c r="C40" s="74">
        <v>238</v>
      </c>
      <c r="D40" s="74">
        <v>627</v>
      </c>
      <c r="E40" s="74">
        <v>306</v>
      </c>
      <c r="F40" s="74">
        <v>321</v>
      </c>
      <c r="G40" s="4"/>
      <c r="H40" s="270" t="s">
        <v>315</v>
      </c>
      <c r="I40" s="507">
        <v>6554</v>
      </c>
      <c r="J40" s="507">
        <v>15592</v>
      </c>
      <c r="K40" s="507">
        <v>7475</v>
      </c>
      <c r="L40" s="507">
        <v>8117</v>
      </c>
      <c r="M40" s="4"/>
    </row>
    <row r="41" spans="1:13" ht="12" customHeight="1" x14ac:dyDescent="0.2">
      <c r="A41" s="153"/>
      <c r="B41" s="192" t="s">
        <v>315</v>
      </c>
      <c r="C41" s="74">
        <v>3099</v>
      </c>
      <c r="D41" s="74">
        <v>7405</v>
      </c>
      <c r="E41" s="74">
        <v>3590</v>
      </c>
      <c r="F41" s="74">
        <v>3815</v>
      </c>
      <c r="G41" s="4"/>
      <c r="H41" s="270" t="s">
        <v>316</v>
      </c>
      <c r="I41" s="507">
        <v>3830</v>
      </c>
      <c r="J41" s="507">
        <v>8931</v>
      </c>
      <c r="K41" s="507">
        <v>4320</v>
      </c>
      <c r="L41" s="507">
        <v>4611</v>
      </c>
      <c r="M41" s="4"/>
    </row>
    <row r="42" spans="1:13" ht="12" customHeight="1" x14ac:dyDescent="0.2">
      <c r="A42" s="153"/>
      <c r="B42" s="192" t="s">
        <v>1158</v>
      </c>
      <c r="C42" s="74">
        <v>928</v>
      </c>
      <c r="D42" s="74">
        <v>2325</v>
      </c>
      <c r="E42" s="74">
        <v>1132</v>
      </c>
      <c r="F42" s="74">
        <v>1193</v>
      </c>
      <c r="G42" s="4"/>
      <c r="H42" s="270" t="s">
        <v>317</v>
      </c>
      <c r="I42" s="507">
        <v>1596</v>
      </c>
      <c r="J42" s="507">
        <v>3656</v>
      </c>
      <c r="K42" s="507">
        <v>1765</v>
      </c>
      <c r="L42" s="507">
        <v>1891</v>
      </c>
      <c r="M42" s="4"/>
    </row>
    <row r="43" spans="1:13" ht="12" customHeight="1" x14ac:dyDescent="0.2">
      <c r="A43" s="153"/>
      <c r="B43" s="192" t="s">
        <v>1159</v>
      </c>
      <c r="C43" s="74">
        <v>590</v>
      </c>
      <c r="D43" s="74">
        <v>1410</v>
      </c>
      <c r="E43" s="74">
        <v>670</v>
      </c>
      <c r="F43" s="74">
        <v>740</v>
      </c>
      <c r="G43" s="4"/>
      <c r="H43" s="192" t="s">
        <v>630</v>
      </c>
      <c r="I43" s="507">
        <v>33742</v>
      </c>
      <c r="J43" s="507">
        <v>76788</v>
      </c>
      <c r="K43" s="507">
        <v>36949</v>
      </c>
      <c r="L43" s="507">
        <v>39839</v>
      </c>
      <c r="M43" s="4"/>
    </row>
    <row r="44" spans="1:13" ht="12" customHeight="1" x14ac:dyDescent="0.2">
      <c r="A44" s="153"/>
      <c r="B44" s="192" t="s">
        <v>1626</v>
      </c>
      <c r="C44" s="74">
        <v>290</v>
      </c>
      <c r="D44" s="74">
        <v>674</v>
      </c>
      <c r="E44" s="74">
        <v>326</v>
      </c>
      <c r="F44" s="74">
        <v>348</v>
      </c>
      <c r="G44" s="4"/>
      <c r="H44" s="4"/>
      <c r="I44" s="4" t="s">
        <v>4007</v>
      </c>
      <c r="J44" s="197"/>
      <c r="K44" s="197"/>
      <c r="M44" s="4"/>
    </row>
    <row r="45" spans="1:13" ht="12" customHeight="1" x14ac:dyDescent="0.2">
      <c r="A45" s="153"/>
      <c r="B45" s="192" t="s">
        <v>634</v>
      </c>
      <c r="C45" s="74">
        <v>100</v>
      </c>
      <c r="D45" s="74">
        <v>100</v>
      </c>
      <c r="E45" s="74">
        <v>19</v>
      </c>
      <c r="F45" s="74">
        <v>81</v>
      </c>
      <c r="G45" s="4"/>
      <c r="H45" s="4"/>
      <c r="I45" s="4"/>
      <c r="J45" s="4"/>
      <c r="K45" s="4"/>
      <c r="L45" s="4"/>
      <c r="M45" s="4"/>
    </row>
    <row r="46" spans="1:13" ht="12" customHeight="1" x14ac:dyDescent="0.2">
      <c r="A46" s="153"/>
      <c r="B46" s="154" t="s">
        <v>635</v>
      </c>
      <c r="C46" s="74">
        <v>43</v>
      </c>
      <c r="D46" s="74">
        <v>44</v>
      </c>
      <c r="E46" s="74">
        <v>21</v>
      </c>
      <c r="F46" s="74">
        <v>23</v>
      </c>
      <c r="G46" s="4"/>
      <c r="H46" s="4"/>
      <c r="I46" s="4"/>
      <c r="J46" s="4"/>
      <c r="K46" s="4"/>
      <c r="L46" s="4"/>
      <c r="M46" s="4"/>
    </row>
    <row r="47" spans="1:13" ht="12" customHeight="1" x14ac:dyDescent="0.2">
      <c r="A47" s="153"/>
      <c r="B47" s="99" t="s">
        <v>636</v>
      </c>
      <c r="C47" s="74">
        <v>81</v>
      </c>
      <c r="D47" s="74">
        <v>81</v>
      </c>
      <c r="E47" s="74">
        <v>0</v>
      </c>
      <c r="F47" s="74">
        <v>81</v>
      </c>
      <c r="G47" s="4"/>
      <c r="H47" s="4"/>
      <c r="I47" s="4"/>
      <c r="J47" s="4"/>
      <c r="K47" s="4"/>
      <c r="L47" s="4"/>
      <c r="M47" s="4"/>
    </row>
    <row r="48" spans="1:13" ht="12" customHeight="1" x14ac:dyDescent="0.2">
      <c r="A48" s="377"/>
      <c r="B48" s="192" t="s">
        <v>631</v>
      </c>
      <c r="C48" s="74">
        <v>6554</v>
      </c>
      <c r="D48" s="74">
        <v>15592</v>
      </c>
      <c r="E48" s="74">
        <v>7475</v>
      </c>
      <c r="F48" s="74">
        <v>8117</v>
      </c>
      <c r="G48" s="4"/>
      <c r="H48" s="4"/>
      <c r="I48" s="4"/>
      <c r="J48" s="4"/>
      <c r="K48" s="4"/>
      <c r="L48" s="4"/>
      <c r="M48" s="4"/>
    </row>
  </sheetData>
  <phoneticPr fontId="2"/>
  <pageMargins left="1.1811023622047245" right="0.39370078740157483" top="0.98425196850393704" bottom="0.78740157480314965" header="0.51181102362204722" footer="0.51181102362204722"/>
  <pageSetup paperSize="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9BA5-BE8C-44E2-B609-C2026F752D04}">
  <sheetPr>
    <tabColor theme="5" tint="0.39997558519241921"/>
  </sheetPr>
  <dimension ref="A1:N252"/>
  <sheetViews>
    <sheetView view="pageBreakPreview" topLeftCell="A57" zoomScaleNormal="100" zoomScaleSheetLayoutView="100" workbookViewId="0">
      <selection activeCell="P80" sqref="P80"/>
    </sheetView>
  </sheetViews>
  <sheetFormatPr defaultColWidth="9" defaultRowHeight="12" x14ac:dyDescent="0.2"/>
  <cols>
    <col min="1" max="7" width="6.6328125" style="1" customWidth="1"/>
    <col min="8" max="8" width="8.90625" style="1" customWidth="1"/>
    <col min="9" max="13" width="6.6328125" style="1" customWidth="1"/>
    <col min="14" max="16384" width="9" style="1"/>
  </cols>
  <sheetData>
    <row r="1" spans="1:14" ht="14.15" customHeight="1" x14ac:dyDescent="0.2">
      <c r="A1" s="6" t="s">
        <v>4753</v>
      </c>
      <c r="B1" s="4"/>
      <c r="C1" s="4"/>
      <c r="D1" s="4"/>
      <c r="E1" s="4"/>
      <c r="F1" s="197"/>
      <c r="G1" s="197"/>
      <c r="H1" s="4"/>
      <c r="I1" s="4"/>
      <c r="J1" s="4"/>
      <c r="K1" s="4"/>
      <c r="L1" s="4"/>
      <c r="M1" s="4"/>
      <c r="N1" s="4"/>
    </row>
    <row r="2" spans="1:14" ht="12" customHeight="1" x14ac:dyDescent="0.2">
      <c r="A2" s="6" t="s">
        <v>48</v>
      </c>
      <c r="B2" s="4"/>
      <c r="C2" s="4"/>
      <c r="D2" s="4"/>
      <c r="E2" s="4"/>
      <c r="F2" s="197"/>
      <c r="G2" s="197"/>
      <c r="H2" s="4"/>
      <c r="I2" s="4"/>
      <c r="J2" s="4"/>
      <c r="K2" s="4"/>
      <c r="L2" s="4"/>
      <c r="N2" s="4"/>
    </row>
    <row r="3" spans="1:14" ht="12" customHeight="1" x14ac:dyDescent="0.2">
      <c r="A3" s="192"/>
      <c r="B3" s="192" t="s">
        <v>1247</v>
      </c>
      <c r="C3" s="192" t="s">
        <v>1248</v>
      </c>
      <c r="D3" s="192" t="s">
        <v>1746</v>
      </c>
      <c r="E3" s="192" t="s">
        <v>1747</v>
      </c>
      <c r="F3" s="192" t="s">
        <v>421</v>
      </c>
      <c r="G3" s="9"/>
      <c r="H3" s="192"/>
      <c r="I3" s="192" t="s">
        <v>1247</v>
      </c>
      <c r="J3" s="192" t="s">
        <v>1248</v>
      </c>
      <c r="K3" s="192" t="s">
        <v>1746</v>
      </c>
      <c r="L3" s="192" t="s">
        <v>1747</v>
      </c>
      <c r="M3" s="192" t="s">
        <v>421</v>
      </c>
      <c r="N3" s="4"/>
    </row>
    <row r="4" spans="1:14" ht="12" customHeight="1" x14ac:dyDescent="0.2">
      <c r="A4" s="192">
        <v>1</v>
      </c>
      <c r="B4" s="337" t="s">
        <v>641</v>
      </c>
      <c r="C4" s="146">
        <v>319</v>
      </c>
      <c r="D4" s="146">
        <v>626</v>
      </c>
      <c r="E4" s="146">
        <v>290</v>
      </c>
      <c r="F4" s="146">
        <v>336</v>
      </c>
      <c r="G4" s="9"/>
      <c r="H4" s="192">
        <v>61</v>
      </c>
      <c r="I4" s="337" t="s">
        <v>642</v>
      </c>
      <c r="J4" s="146">
        <v>675</v>
      </c>
      <c r="K4" s="146">
        <v>1529</v>
      </c>
      <c r="L4" s="146">
        <v>754</v>
      </c>
      <c r="M4" s="146">
        <v>775</v>
      </c>
      <c r="N4" s="4"/>
    </row>
    <row r="5" spans="1:14" ht="12" customHeight="1" x14ac:dyDescent="0.2">
      <c r="A5" s="192">
        <v>2</v>
      </c>
      <c r="B5" s="337" t="s">
        <v>643</v>
      </c>
      <c r="C5" s="146">
        <v>161</v>
      </c>
      <c r="D5" s="146">
        <v>343</v>
      </c>
      <c r="E5" s="146">
        <v>168</v>
      </c>
      <c r="F5" s="146">
        <v>175</v>
      </c>
      <c r="G5" s="9"/>
      <c r="H5" s="192">
        <v>62</v>
      </c>
      <c r="I5" s="337" t="s">
        <v>3090</v>
      </c>
      <c r="J5" s="146">
        <v>119</v>
      </c>
      <c r="K5" s="146">
        <v>255</v>
      </c>
      <c r="L5" s="146">
        <v>123</v>
      </c>
      <c r="M5" s="146">
        <v>132</v>
      </c>
      <c r="N5" s="4"/>
    </row>
    <row r="6" spans="1:14" ht="12" customHeight="1" x14ac:dyDescent="0.2">
      <c r="A6" s="192">
        <v>3</v>
      </c>
      <c r="B6" s="337" t="s">
        <v>644</v>
      </c>
      <c r="C6" s="146">
        <v>68</v>
      </c>
      <c r="D6" s="146">
        <v>135</v>
      </c>
      <c r="E6" s="146">
        <v>60</v>
      </c>
      <c r="F6" s="146">
        <v>75</v>
      </c>
      <c r="G6" s="9"/>
      <c r="H6" s="192">
        <v>63</v>
      </c>
      <c r="I6" s="337" t="s">
        <v>3091</v>
      </c>
      <c r="J6" s="146">
        <v>493</v>
      </c>
      <c r="K6" s="146">
        <v>1150</v>
      </c>
      <c r="L6" s="146">
        <v>579</v>
      </c>
      <c r="M6" s="146">
        <v>571</v>
      </c>
      <c r="N6" s="4"/>
    </row>
    <row r="7" spans="1:14" ht="12" customHeight="1" x14ac:dyDescent="0.2">
      <c r="A7" s="192">
        <v>4</v>
      </c>
      <c r="B7" s="337" t="s">
        <v>646</v>
      </c>
      <c r="C7" s="146">
        <v>81</v>
      </c>
      <c r="D7" s="146">
        <v>160</v>
      </c>
      <c r="E7" s="146">
        <v>80</v>
      </c>
      <c r="F7" s="146">
        <v>80</v>
      </c>
      <c r="G7" s="9"/>
      <c r="H7" s="192">
        <v>64</v>
      </c>
      <c r="I7" s="337" t="s">
        <v>3092</v>
      </c>
      <c r="J7" s="146">
        <v>91</v>
      </c>
      <c r="K7" s="146">
        <v>190</v>
      </c>
      <c r="L7" s="146">
        <v>85</v>
      </c>
      <c r="M7" s="146">
        <v>105</v>
      </c>
      <c r="N7" s="4"/>
    </row>
    <row r="8" spans="1:14" ht="12" customHeight="1" x14ac:dyDescent="0.2">
      <c r="A8" s="192">
        <v>5</v>
      </c>
      <c r="B8" s="337" t="s">
        <v>648</v>
      </c>
      <c r="C8" s="146">
        <v>86</v>
      </c>
      <c r="D8" s="146">
        <v>177</v>
      </c>
      <c r="E8" s="146">
        <v>77</v>
      </c>
      <c r="F8" s="146">
        <v>100</v>
      </c>
      <c r="G8" s="9"/>
      <c r="H8" s="192">
        <v>65</v>
      </c>
      <c r="I8" s="337" t="s">
        <v>645</v>
      </c>
      <c r="J8" s="146">
        <v>849</v>
      </c>
      <c r="K8" s="146">
        <v>1974</v>
      </c>
      <c r="L8" s="146">
        <v>960</v>
      </c>
      <c r="M8" s="146">
        <v>1014</v>
      </c>
      <c r="N8" s="4"/>
    </row>
    <row r="9" spans="1:14" ht="12" customHeight="1" x14ac:dyDescent="0.2">
      <c r="A9" s="192">
        <v>6</v>
      </c>
      <c r="B9" s="337" t="s">
        <v>650</v>
      </c>
      <c r="C9" s="146">
        <v>71</v>
      </c>
      <c r="D9" s="146">
        <v>141</v>
      </c>
      <c r="E9" s="146">
        <v>69</v>
      </c>
      <c r="F9" s="146">
        <v>72</v>
      </c>
      <c r="G9" s="9"/>
      <c r="H9" s="192">
        <v>66</v>
      </c>
      <c r="I9" s="337" t="s">
        <v>647</v>
      </c>
      <c r="J9" s="146">
        <v>308</v>
      </c>
      <c r="K9" s="146">
        <v>580</v>
      </c>
      <c r="L9" s="146">
        <v>287</v>
      </c>
      <c r="M9" s="146">
        <v>293</v>
      </c>
      <c r="N9" s="4"/>
    </row>
    <row r="10" spans="1:14" ht="12" customHeight="1" x14ac:dyDescent="0.2">
      <c r="A10" s="192">
        <v>7</v>
      </c>
      <c r="B10" s="337" t="s">
        <v>1979</v>
      </c>
      <c r="C10" s="146">
        <v>58</v>
      </c>
      <c r="D10" s="146">
        <v>136</v>
      </c>
      <c r="E10" s="146">
        <v>68</v>
      </c>
      <c r="F10" s="146">
        <v>68</v>
      </c>
      <c r="G10" s="9"/>
      <c r="H10" s="192">
        <v>67</v>
      </c>
      <c r="I10" s="337" t="s">
        <v>649</v>
      </c>
      <c r="J10" s="146">
        <v>210</v>
      </c>
      <c r="K10" s="146">
        <v>551</v>
      </c>
      <c r="L10" s="146">
        <v>267</v>
      </c>
      <c r="M10" s="146">
        <v>284</v>
      </c>
      <c r="N10" s="4"/>
    </row>
    <row r="11" spans="1:14" ht="12" customHeight="1" x14ac:dyDescent="0.2">
      <c r="A11" s="192">
        <v>8</v>
      </c>
      <c r="B11" s="337" t="s">
        <v>1981</v>
      </c>
      <c r="C11" s="146">
        <v>65</v>
      </c>
      <c r="D11" s="146">
        <v>129</v>
      </c>
      <c r="E11" s="146">
        <v>61</v>
      </c>
      <c r="F11" s="146">
        <v>68</v>
      </c>
      <c r="G11" s="9"/>
      <c r="H11" s="192">
        <v>68</v>
      </c>
      <c r="I11" s="337" t="s">
        <v>1978</v>
      </c>
      <c r="J11" s="146">
        <v>515</v>
      </c>
      <c r="K11" s="146">
        <v>1124</v>
      </c>
      <c r="L11" s="146">
        <v>560</v>
      </c>
      <c r="M11" s="146">
        <v>564</v>
      </c>
      <c r="N11" s="4"/>
    </row>
    <row r="12" spans="1:14" ht="12" customHeight="1" x14ac:dyDescent="0.2">
      <c r="A12" s="192">
        <v>9</v>
      </c>
      <c r="B12" s="337" t="s">
        <v>1983</v>
      </c>
      <c r="C12" s="146">
        <v>178</v>
      </c>
      <c r="D12" s="146">
        <v>356</v>
      </c>
      <c r="E12" s="146">
        <v>159</v>
      </c>
      <c r="F12" s="146">
        <v>197</v>
      </c>
      <c r="G12" s="9"/>
      <c r="H12" s="192">
        <v>69</v>
      </c>
      <c r="I12" s="337" t="s">
        <v>1980</v>
      </c>
      <c r="J12" s="146">
        <v>1208</v>
      </c>
      <c r="K12" s="146">
        <v>2710</v>
      </c>
      <c r="L12" s="146">
        <v>1312</v>
      </c>
      <c r="M12" s="146">
        <v>1398</v>
      </c>
      <c r="N12" s="4"/>
    </row>
    <row r="13" spans="1:14" ht="12" customHeight="1" x14ac:dyDescent="0.2">
      <c r="A13" s="192">
        <v>10</v>
      </c>
      <c r="B13" s="337" t="s">
        <v>1985</v>
      </c>
      <c r="C13" s="146">
        <v>119</v>
      </c>
      <c r="D13" s="146">
        <v>257</v>
      </c>
      <c r="E13" s="146">
        <v>119</v>
      </c>
      <c r="F13" s="146">
        <v>138</v>
      </c>
      <c r="G13" s="9"/>
      <c r="H13" s="192">
        <v>70</v>
      </c>
      <c r="I13" s="337" t="s">
        <v>1982</v>
      </c>
      <c r="J13" s="146">
        <v>373</v>
      </c>
      <c r="K13" s="146">
        <v>909</v>
      </c>
      <c r="L13" s="146">
        <v>455</v>
      </c>
      <c r="M13" s="146">
        <v>454</v>
      </c>
      <c r="N13" s="4"/>
    </row>
    <row r="14" spans="1:14" ht="12" customHeight="1" x14ac:dyDescent="0.2">
      <c r="A14" s="192">
        <v>11</v>
      </c>
      <c r="B14" s="337" t="s">
        <v>1987</v>
      </c>
      <c r="C14" s="146">
        <v>251</v>
      </c>
      <c r="D14" s="146">
        <v>484</v>
      </c>
      <c r="E14" s="146">
        <v>213</v>
      </c>
      <c r="F14" s="146">
        <v>271</v>
      </c>
      <c r="G14" s="9"/>
      <c r="H14" s="192">
        <v>71</v>
      </c>
      <c r="I14" s="337" t="s">
        <v>1984</v>
      </c>
      <c r="J14" s="146">
        <v>40</v>
      </c>
      <c r="K14" s="146">
        <v>88</v>
      </c>
      <c r="L14" s="146">
        <v>44</v>
      </c>
      <c r="M14" s="146">
        <v>44</v>
      </c>
      <c r="N14" s="4"/>
    </row>
    <row r="15" spans="1:14" ht="12" customHeight="1" x14ac:dyDescent="0.2">
      <c r="A15" s="192">
        <v>12</v>
      </c>
      <c r="B15" s="337" t="s">
        <v>1989</v>
      </c>
      <c r="C15" s="146">
        <v>23</v>
      </c>
      <c r="D15" s="146">
        <v>48</v>
      </c>
      <c r="E15" s="146">
        <v>21</v>
      </c>
      <c r="F15" s="146">
        <v>27</v>
      </c>
      <c r="G15" s="9"/>
      <c r="H15" s="192">
        <v>72</v>
      </c>
      <c r="I15" s="337" t="s">
        <v>1986</v>
      </c>
      <c r="J15" s="146">
        <v>155</v>
      </c>
      <c r="K15" s="146">
        <v>354</v>
      </c>
      <c r="L15" s="146">
        <v>174</v>
      </c>
      <c r="M15" s="146">
        <v>180</v>
      </c>
      <c r="N15" s="4"/>
    </row>
    <row r="16" spans="1:14" ht="12" customHeight="1" x14ac:dyDescent="0.2">
      <c r="A16" s="192">
        <v>13</v>
      </c>
      <c r="B16" s="337" t="s">
        <v>1991</v>
      </c>
      <c r="C16" s="146">
        <v>75</v>
      </c>
      <c r="D16" s="146">
        <v>150</v>
      </c>
      <c r="E16" s="146">
        <v>61</v>
      </c>
      <c r="F16" s="146">
        <v>89</v>
      </c>
      <c r="G16" s="9"/>
      <c r="H16" s="192">
        <v>73</v>
      </c>
      <c r="I16" s="337" t="s">
        <v>1988</v>
      </c>
      <c r="J16" s="146">
        <v>31</v>
      </c>
      <c r="K16" s="146">
        <v>81</v>
      </c>
      <c r="L16" s="146">
        <v>39</v>
      </c>
      <c r="M16" s="146">
        <v>42</v>
      </c>
      <c r="N16" s="4"/>
    </row>
    <row r="17" spans="1:14" ht="12" customHeight="1" x14ac:dyDescent="0.2">
      <c r="A17" s="192">
        <v>14</v>
      </c>
      <c r="B17" s="337" t="s">
        <v>1993</v>
      </c>
      <c r="C17" s="146">
        <v>57</v>
      </c>
      <c r="D17" s="146">
        <v>117</v>
      </c>
      <c r="E17" s="146">
        <v>52</v>
      </c>
      <c r="F17" s="146">
        <v>65</v>
      </c>
      <c r="G17" s="9"/>
      <c r="H17" s="192">
        <v>74</v>
      </c>
      <c r="I17" s="337" t="s">
        <v>1990</v>
      </c>
      <c r="J17" s="146">
        <v>36</v>
      </c>
      <c r="K17" s="146">
        <v>94</v>
      </c>
      <c r="L17" s="146">
        <v>43</v>
      </c>
      <c r="M17" s="146">
        <v>51</v>
      </c>
      <c r="N17" s="4"/>
    </row>
    <row r="18" spans="1:14" ht="12" customHeight="1" x14ac:dyDescent="0.2">
      <c r="A18" s="192">
        <v>15</v>
      </c>
      <c r="B18" s="337" t="s">
        <v>1995</v>
      </c>
      <c r="C18" s="146">
        <v>89</v>
      </c>
      <c r="D18" s="146">
        <v>159</v>
      </c>
      <c r="E18" s="146">
        <v>62</v>
      </c>
      <c r="F18" s="146">
        <v>97</v>
      </c>
      <c r="G18" s="9"/>
      <c r="H18" s="192">
        <v>75</v>
      </c>
      <c r="I18" s="337" t="s">
        <v>1992</v>
      </c>
      <c r="J18" s="146">
        <v>22</v>
      </c>
      <c r="K18" s="146">
        <v>64</v>
      </c>
      <c r="L18" s="146">
        <v>31</v>
      </c>
      <c r="M18" s="146">
        <v>33</v>
      </c>
      <c r="N18" s="4"/>
    </row>
    <row r="19" spans="1:14" ht="12" customHeight="1" x14ac:dyDescent="0.2">
      <c r="A19" s="192">
        <v>16</v>
      </c>
      <c r="B19" s="337" t="s">
        <v>1997</v>
      </c>
      <c r="C19" s="146">
        <v>108</v>
      </c>
      <c r="D19" s="146">
        <v>200</v>
      </c>
      <c r="E19" s="146">
        <v>93</v>
      </c>
      <c r="F19" s="146">
        <v>107</v>
      </c>
      <c r="G19" s="9"/>
      <c r="H19" s="260">
        <v>76</v>
      </c>
      <c r="I19" s="271" t="s">
        <v>1994</v>
      </c>
      <c r="J19" s="146">
        <v>59</v>
      </c>
      <c r="K19" s="146">
        <v>146</v>
      </c>
      <c r="L19" s="146">
        <v>76</v>
      </c>
      <c r="M19" s="146">
        <v>70</v>
      </c>
      <c r="N19" s="4"/>
    </row>
    <row r="20" spans="1:14" ht="12" customHeight="1" x14ac:dyDescent="0.2">
      <c r="A20" s="192">
        <v>17</v>
      </c>
      <c r="B20" s="337" t="s">
        <v>1999</v>
      </c>
      <c r="C20" s="146">
        <v>176</v>
      </c>
      <c r="D20" s="146">
        <v>395</v>
      </c>
      <c r="E20" s="146">
        <v>183</v>
      </c>
      <c r="F20" s="146">
        <v>212</v>
      </c>
      <c r="G20" s="9"/>
      <c r="H20" s="192">
        <v>77</v>
      </c>
      <c r="I20" s="162" t="s">
        <v>1996</v>
      </c>
      <c r="J20" s="146">
        <v>10</v>
      </c>
      <c r="K20" s="146">
        <v>11</v>
      </c>
      <c r="L20" s="146">
        <v>5</v>
      </c>
      <c r="M20" s="146">
        <v>6</v>
      </c>
      <c r="N20" s="4"/>
    </row>
    <row r="21" spans="1:14" ht="12" customHeight="1" x14ac:dyDescent="0.2">
      <c r="A21" s="192">
        <v>18</v>
      </c>
      <c r="B21" s="337" t="s">
        <v>2001</v>
      </c>
      <c r="C21" s="146">
        <v>22</v>
      </c>
      <c r="D21" s="146">
        <v>48</v>
      </c>
      <c r="E21" s="146">
        <v>23</v>
      </c>
      <c r="F21" s="146">
        <v>25</v>
      </c>
      <c r="G21" s="9"/>
      <c r="H21" s="260" t="s">
        <v>1998</v>
      </c>
      <c r="I21" s="375"/>
      <c r="J21" s="146">
        <v>5194</v>
      </c>
      <c r="K21" s="146">
        <v>11810</v>
      </c>
      <c r="L21" s="146">
        <v>5794</v>
      </c>
      <c r="M21" s="146">
        <v>6016</v>
      </c>
      <c r="N21" s="4"/>
    </row>
    <row r="22" spans="1:14" ht="12" customHeight="1" x14ac:dyDescent="0.2">
      <c r="A22" s="192">
        <v>19</v>
      </c>
      <c r="B22" s="337" t="s">
        <v>2003</v>
      </c>
      <c r="C22" s="146">
        <v>83</v>
      </c>
      <c r="D22" s="146">
        <v>140</v>
      </c>
      <c r="E22" s="146">
        <v>62</v>
      </c>
      <c r="F22" s="146">
        <v>78</v>
      </c>
      <c r="G22" s="9"/>
      <c r="H22" s="192">
        <v>78</v>
      </c>
      <c r="I22" s="162" t="s">
        <v>2000</v>
      </c>
      <c r="J22" s="146">
        <v>489</v>
      </c>
      <c r="K22" s="146">
        <v>1056</v>
      </c>
      <c r="L22" s="146">
        <v>492</v>
      </c>
      <c r="M22" s="146">
        <v>564</v>
      </c>
      <c r="N22" s="4"/>
    </row>
    <row r="23" spans="1:14" ht="12" customHeight="1" x14ac:dyDescent="0.2">
      <c r="A23" s="192">
        <v>20</v>
      </c>
      <c r="B23" s="337" t="s">
        <v>2005</v>
      </c>
      <c r="C23" s="146">
        <v>69</v>
      </c>
      <c r="D23" s="146">
        <v>127</v>
      </c>
      <c r="E23" s="146">
        <v>58</v>
      </c>
      <c r="F23" s="146">
        <v>69</v>
      </c>
      <c r="G23" s="9"/>
      <c r="H23" s="192">
        <v>79</v>
      </c>
      <c r="I23" s="162" t="s">
        <v>2002</v>
      </c>
      <c r="J23" s="146">
        <v>602</v>
      </c>
      <c r="K23" s="146">
        <v>1442</v>
      </c>
      <c r="L23" s="146">
        <v>696</v>
      </c>
      <c r="M23" s="146">
        <v>746</v>
      </c>
      <c r="N23" s="4"/>
    </row>
    <row r="24" spans="1:14" ht="12" customHeight="1" x14ac:dyDescent="0.2">
      <c r="A24" s="192">
        <v>21</v>
      </c>
      <c r="B24" s="337" t="s">
        <v>2007</v>
      </c>
      <c r="C24" s="146">
        <v>61</v>
      </c>
      <c r="D24" s="146">
        <v>105</v>
      </c>
      <c r="E24" s="146">
        <v>46</v>
      </c>
      <c r="F24" s="146">
        <v>59</v>
      </c>
      <c r="G24" s="9"/>
      <c r="H24" s="192">
        <v>80</v>
      </c>
      <c r="I24" s="162" t="s">
        <v>2004</v>
      </c>
      <c r="J24" s="146">
        <v>48</v>
      </c>
      <c r="K24" s="146">
        <v>122</v>
      </c>
      <c r="L24" s="146">
        <v>63</v>
      </c>
      <c r="M24" s="146">
        <v>59</v>
      </c>
      <c r="N24" s="4"/>
    </row>
    <row r="25" spans="1:14" ht="12" customHeight="1" x14ac:dyDescent="0.2">
      <c r="A25" s="192">
        <v>22</v>
      </c>
      <c r="B25" s="337" t="s">
        <v>2009</v>
      </c>
      <c r="C25" s="146">
        <v>61</v>
      </c>
      <c r="D25" s="146">
        <v>143</v>
      </c>
      <c r="E25" s="146">
        <v>68</v>
      </c>
      <c r="F25" s="146">
        <v>75</v>
      </c>
      <c r="G25" s="9"/>
      <c r="H25" s="192">
        <v>81</v>
      </c>
      <c r="I25" s="162" t="s">
        <v>2006</v>
      </c>
      <c r="J25" s="146">
        <v>57</v>
      </c>
      <c r="K25" s="146">
        <v>154</v>
      </c>
      <c r="L25" s="146">
        <v>74</v>
      </c>
      <c r="M25" s="146">
        <v>80</v>
      </c>
      <c r="N25" s="4"/>
    </row>
    <row r="26" spans="1:14" ht="12" customHeight="1" x14ac:dyDescent="0.2">
      <c r="A26" s="192">
        <v>23</v>
      </c>
      <c r="B26" s="337" t="s">
        <v>2011</v>
      </c>
      <c r="C26" s="146">
        <v>42</v>
      </c>
      <c r="D26" s="146">
        <v>86</v>
      </c>
      <c r="E26" s="146">
        <v>37</v>
      </c>
      <c r="F26" s="146">
        <v>49</v>
      </c>
      <c r="G26" s="9"/>
      <c r="H26" s="192">
        <v>82</v>
      </c>
      <c r="I26" s="162" t="s">
        <v>2008</v>
      </c>
      <c r="J26" s="146">
        <v>63</v>
      </c>
      <c r="K26" s="146">
        <v>160</v>
      </c>
      <c r="L26" s="146">
        <v>78</v>
      </c>
      <c r="M26" s="146">
        <v>82</v>
      </c>
      <c r="N26" s="4"/>
    </row>
    <row r="27" spans="1:14" ht="12" customHeight="1" x14ac:dyDescent="0.2">
      <c r="A27" s="192">
        <v>24</v>
      </c>
      <c r="B27" s="337" t="s">
        <v>2013</v>
      </c>
      <c r="C27" s="146">
        <v>71</v>
      </c>
      <c r="D27" s="146">
        <v>125</v>
      </c>
      <c r="E27" s="146">
        <v>58</v>
      </c>
      <c r="F27" s="146">
        <v>67</v>
      </c>
      <c r="G27" s="9"/>
      <c r="H27" s="192">
        <v>83</v>
      </c>
      <c r="I27" s="162" t="s">
        <v>2010</v>
      </c>
      <c r="J27" s="146">
        <v>60</v>
      </c>
      <c r="K27" s="146">
        <v>145</v>
      </c>
      <c r="L27" s="146">
        <v>76</v>
      </c>
      <c r="M27" s="146">
        <v>69</v>
      </c>
      <c r="N27" s="4"/>
    </row>
    <row r="28" spans="1:14" ht="12" customHeight="1" x14ac:dyDescent="0.2">
      <c r="A28" s="192">
        <v>25</v>
      </c>
      <c r="B28" s="337" t="s">
        <v>2015</v>
      </c>
      <c r="C28" s="146">
        <v>124</v>
      </c>
      <c r="D28" s="146">
        <v>258</v>
      </c>
      <c r="E28" s="146">
        <v>125</v>
      </c>
      <c r="F28" s="146">
        <v>133</v>
      </c>
      <c r="G28" s="9"/>
      <c r="H28" s="192">
        <v>84</v>
      </c>
      <c r="I28" s="224" t="s">
        <v>2012</v>
      </c>
      <c r="J28" s="146">
        <v>51</v>
      </c>
      <c r="K28" s="146">
        <v>140</v>
      </c>
      <c r="L28" s="146">
        <v>65</v>
      </c>
      <c r="M28" s="146">
        <v>75</v>
      </c>
      <c r="N28" s="4"/>
    </row>
    <row r="29" spans="1:14" ht="12" customHeight="1" x14ac:dyDescent="0.2">
      <c r="A29" s="192">
        <v>26</v>
      </c>
      <c r="B29" s="337" t="s">
        <v>2016</v>
      </c>
      <c r="C29" s="146">
        <v>56</v>
      </c>
      <c r="D29" s="146">
        <v>118</v>
      </c>
      <c r="E29" s="146">
        <v>58</v>
      </c>
      <c r="F29" s="146">
        <v>60</v>
      </c>
      <c r="G29" s="9"/>
      <c r="H29" s="192">
        <v>85</v>
      </c>
      <c r="I29" s="162" t="s">
        <v>2014</v>
      </c>
      <c r="J29" s="146">
        <v>78</v>
      </c>
      <c r="K29" s="146">
        <v>169</v>
      </c>
      <c r="L29" s="146">
        <v>90</v>
      </c>
      <c r="M29" s="146">
        <v>79</v>
      </c>
      <c r="N29" s="4"/>
    </row>
    <row r="30" spans="1:14" ht="12" customHeight="1" x14ac:dyDescent="0.2">
      <c r="A30" s="192">
        <v>27</v>
      </c>
      <c r="B30" s="337" t="s">
        <v>2018</v>
      </c>
      <c r="C30" s="146">
        <v>89</v>
      </c>
      <c r="D30" s="146">
        <v>160</v>
      </c>
      <c r="E30" s="146">
        <v>72</v>
      </c>
      <c r="F30" s="146">
        <v>88</v>
      </c>
      <c r="G30" s="9"/>
      <c r="H30" s="260" t="s">
        <v>1998</v>
      </c>
      <c r="I30" s="375"/>
      <c r="J30" s="146">
        <v>1448</v>
      </c>
      <c r="K30" s="146">
        <v>3388</v>
      </c>
      <c r="L30" s="146">
        <v>1634</v>
      </c>
      <c r="M30" s="146">
        <v>1754</v>
      </c>
      <c r="N30" s="4"/>
    </row>
    <row r="31" spans="1:14" ht="12" customHeight="1" x14ac:dyDescent="0.2">
      <c r="A31" s="192">
        <v>28</v>
      </c>
      <c r="B31" s="337" t="s">
        <v>2020</v>
      </c>
      <c r="C31" s="146">
        <v>975</v>
      </c>
      <c r="D31" s="146">
        <v>2055</v>
      </c>
      <c r="E31" s="146">
        <v>995</v>
      </c>
      <c r="F31" s="146">
        <v>1060</v>
      </c>
      <c r="G31" s="9"/>
      <c r="H31" s="192">
        <v>86</v>
      </c>
      <c r="I31" s="162" t="s">
        <v>2017</v>
      </c>
      <c r="J31" s="146">
        <v>23</v>
      </c>
      <c r="K31" s="146">
        <v>64</v>
      </c>
      <c r="L31" s="146">
        <v>33</v>
      </c>
      <c r="M31" s="146">
        <v>31</v>
      </c>
      <c r="N31" s="4"/>
    </row>
    <row r="32" spans="1:14" ht="12" customHeight="1" x14ac:dyDescent="0.2">
      <c r="A32" s="192">
        <v>29</v>
      </c>
      <c r="B32" s="337" t="s">
        <v>2022</v>
      </c>
      <c r="C32" s="146">
        <v>140</v>
      </c>
      <c r="D32" s="146">
        <v>287</v>
      </c>
      <c r="E32" s="146">
        <v>138</v>
      </c>
      <c r="F32" s="146">
        <v>149</v>
      </c>
      <c r="G32" s="9"/>
      <c r="H32" s="192">
        <v>87</v>
      </c>
      <c r="I32" s="162" t="s">
        <v>2019</v>
      </c>
      <c r="J32" s="146">
        <v>83</v>
      </c>
      <c r="K32" s="146">
        <v>196</v>
      </c>
      <c r="L32" s="146">
        <v>96</v>
      </c>
      <c r="M32" s="146">
        <v>100</v>
      </c>
      <c r="N32" s="4"/>
    </row>
    <row r="33" spans="1:14" ht="12" customHeight="1" x14ac:dyDescent="0.2">
      <c r="A33" s="192">
        <v>30</v>
      </c>
      <c r="B33" s="337" t="s">
        <v>2023</v>
      </c>
      <c r="C33" s="146">
        <v>155</v>
      </c>
      <c r="D33" s="146">
        <v>293</v>
      </c>
      <c r="E33" s="146">
        <v>128</v>
      </c>
      <c r="F33" s="146">
        <v>165</v>
      </c>
      <c r="G33" s="9"/>
      <c r="H33" s="192">
        <v>88</v>
      </c>
      <c r="I33" s="162" t="s">
        <v>2021</v>
      </c>
      <c r="J33" s="146">
        <v>82</v>
      </c>
      <c r="K33" s="146">
        <v>201</v>
      </c>
      <c r="L33" s="146">
        <v>102</v>
      </c>
      <c r="M33" s="146">
        <v>99</v>
      </c>
      <c r="N33" s="4"/>
    </row>
    <row r="34" spans="1:14" ht="12" customHeight="1" x14ac:dyDescent="0.2">
      <c r="A34" s="192">
        <v>31</v>
      </c>
      <c r="B34" s="337" t="s">
        <v>2025</v>
      </c>
      <c r="C34" s="146">
        <v>170</v>
      </c>
      <c r="D34" s="146">
        <v>336</v>
      </c>
      <c r="E34" s="146">
        <v>160</v>
      </c>
      <c r="F34" s="146">
        <v>176</v>
      </c>
      <c r="G34" s="9"/>
      <c r="H34" s="192">
        <v>89</v>
      </c>
      <c r="I34" s="162" t="s">
        <v>4381</v>
      </c>
      <c r="J34" s="146">
        <v>79</v>
      </c>
      <c r="K34" s="146">
        <v>196</v>
      </c>
      <c r="L34" s="146">
        <v>96</v>
      </c>
      <c r="M34" s="146">
        <v>100</v>
      </c>
      <c r="N34" s="4"/>
    </row>
    <row r="35" spans="1:14" ht="12" customHeight="1" x14ac:dyDescent="0.2">
      <c r="A35" s="260" t="s">
        <v>1998</v>
      </c>
      <c r="B35" s="375"/>
      <c r="C35" s="146">
        <v>4103</v>
      </c>
      <c r="D35" s="146">
        <v>8294</v>
      </c>
      <c r="E35" s="146">
        <v>3864</v>
      </c>
      <c r="F35" s="146">
        <v>4430</v>
      </c>
      <c r="G35" s="9"/>
      <c r="H35" s="192">
        <v>90</v>
      </c>
      <c r="I35" s="162" t="s">
        <v>2024</v>
      </c>
      <c r="J35" s="146">
        <v>73</v>
      </c>
      <c r="K35" s="146">
        <v>215</v>
      </c>
      <c r="L35" s="146">
        <v>112</v>
      </c>
      <c r="M35" s="146">
        <v>103</v>
      </c>
      <c r="N35" s="4"/>
    </row>
    <row r="36" spans="1:14" ht="12" customHeight="1" x14ac:dyDescent="0.2">
      <c r="A36" s="192">
        <v>32</v>
      </c>
      <c r="B36" s="337" t="s">
        <v>2028</v>
      </c>
      <c r="C36" s="146">
        <v>27</v>
      </c>
      <c r="D36" s="146">
        <v>50</v>
      </c>
      <c r="E36" s="146">
        <v>27</v>
      </c>
      <c r="F36" s="146">
        <v>23</v>
      </c>
      <c r="G36" s="9"/>
      <c r="H36" s="192">
        <v>91</v>
      </c>
      <c r="I36" s="162" t="s">
        <v>2026</v>
      </c>
      <c r="J36" s="146">
        <v>92</v>
      </c>
      <c r="K36" s="146">
        <v>205</v>
      </c>
      <c r="L36" s="146">
        <v>102</v>
      </c>
      <c r="M36" s="146">
        <v>103</v>
      </c>
      <c r="N36" s="4"/>
    </row>
    <row r="37" spans="1:14" ht="12" customHeight="1" x14ac:dyDescent="0.2">
      <c r="A37" s="192">
        <v>33</v>
      </c>
      <c r="B37" s="337" t="s">
        <v>2030</v>
      </c>
      <c r="C37" s="146">
        <v>57</v>
      </c>
      <c r="D37" s="146">
        <v>131</v>
      </c>
      <c r="E37" s="146">
        <v>63</v>
      </c>
      <c r="F37" s="146">
        <v>68</v>
      </c>
      <c r="G37" s="9"/>
      <c r="H37" s="192">
        <v>92</v>
      </c>
      <c r="I37" s="162" t="s">
        <v>2027</v>
      </c>
      <c r="J37" s="146">
        <v>79</v>
      </c>
      <c r="K37" s="146">
        <v>217</v>
      </c>
      <c r="L37" s="146">
        <v>107</v>
      </c>
      <c r="M37" s="146">
        <v>110</v>
      </c>
      <c r="N37" s="4"/>
    </row>
    <row r="38" spans="1:14" ht="12" customHeight="1" x14ac:dyDescent="0.2">
      <c r="A38" s="192">
        <v>34</v>
      </c>
      <c r="B38" s="337" t="s">
        <v>2032</v>
      </c>
      <c r="C38" s="146">
        <v>64</v>
      </c>
      <c r="D38" s="146">
        <v>141</v>
      </c>
      <c r="E38" s="146">
        <v>66</v>
      </c>
      <c r="F38" s="146">
        <v>75</v>
      </c>
      <c r="G38" s="9"/>
      <c r="H38" s="192">
        <v>93</v>
      </c>
      <c r="I38" s="224" t="s">
        <v>2029</v>
      </c>
      <c r="J38" s="146">
        <v>122</v>
      </c>
      <c r="K38" s="146">
        <v>293</v>
      </c>
      <c r="L38" s="146">
        <v>141</v>
      </c>
      <c r="M38" s="146">
        <v>152</v>
      </c>
      <c r="N38" s="4"/>
    </row>
    <row r="39" spans="1:14" ht="12" customHeight="1" x14ac:dyDescent="0.2">
      <c r="A39" s="192">
        <v>35</v>
      </c>
      <c r="B39" s="161" t="s">
        <v>2033</v>
      </c>
      <c r="C39" s="146">
        <v>507</v>
      </c>
      <c r="D39" s="146">
        <v>1248</v>
      </c>
      <c r="E39" s="146">
        <v>611</v>
      </c>
      <c r="F39" s="146">
        <v>637</v>
      </c>
      <c r="G39" s="9"/>
      <c r="H39" s="192">
        <v>94</v>
      </c>
      <c r="I39" s="162" t="s">
        <v>2031</v>
      </c>
      <c r="J39" s="146">
        <v>57</v>
      </c>
      <c r="K39" s="146">
        <v>140</v>
      </c>
      <c r="L39" s="146">
        <v>73</v>
      </c>
      <c r="M39" s="146">
        <v>67</v>
      </c>
      <c r="N39" s="4"/>
    </row>
    <row r="40" spans="1:14" ht="12" customHeight="1" x14ac:dyDescent="0.2">
      <c r="A40" s="192">
        <v>36</v>
      </c>
      <c r="B40" s="161" t="s">
        <v>2035</v>
      </c>
      <c r="C40" s="146">
        <v>164</v>
      </c>
      <c r="D40" s="146">
        <v>383</v>
      </c>
      <c r="E40" s="146">
        <v>194</v>
      </c>
      <c r="F40" s="146">
        <v>189</v>
      </c>
      <c r="G40" s="9"/>
      <c r="H40" s="260" t="s">
        <v>1998</v>
      </c>
      <c r="I40" s="375"/>
      <c r="J40" s="146">
        <v>690</v>
      </c>
      <c r="K40" s="146">
        <v>1727</v>
      </c>
      <c r="L40" s="146">
        <v>862</v>
      </c>
      <c r="M40" s="146">
        <v>865</v>
      </c>
      <c r="N40" s="4"/>
    </row>
    <row r="41" spans="1:14" ht="12" customHeight="1" x14ac:dyDescent="0.2">
      <c r="A41" s="192">
        <v>37</v>
      </c>
      <c r="B41" s="161" t="s">
        <v>2037</v>
      </c>
      <c r="C41" s="146">
        <v>330</v>
      </c>
      <c r="D41" s="146">
        <v>826</v>
      </c>
      <c r="E41" s="146">
        <v>394</v>
      </c>
      <c r="F41" s="146">
        <v>432</v>
      </c>
      <c r="G41" s="9"/>
      <c r="H41" s="192">
        <v>95</v>
      </c>
      <c r="I41" s="162" t="s">
        <v>2034</v>
      </c>
      <c r="J41" s="146">
        <v>30</v>
      </c>
      <c r="K41" s="146">
        <v>73</v>
      </c>
      <c r="L41" s="146">
        <v>36</v>
      </c>
      <c r="M41" s="146">
        <v>37</v>
      </c>
      <c r="N41" s="4"/>
    </row>
    <row r="42" spans="1:14" ht="12" customHeight="1" x14ac:dyDescent="0.2">
      <c r="A42" s="192">
        <v>38</v>
      </c>
      <c r="B42" s="337" t="s">
        <v>2039</v>
      </c>
      <c r="C42" s="146">
        <v>563</v>
      </c>
      <c r="D42" s="146">
        <v>1226</v>
      </c>
      <c r="E42" s="146">
        <v>594</v>
      </c>
      <c r="F42" s="146">
        <v>632</v>
      </c>
      <c r="G42" s="9"/>
      <c r="H42" s="192">
        <v>96</v>
      </c>
      <c r="I42" s="162" t="s">
        <v>2036</v>
      </c>
      <c r="J42" s="146">
        <v>23</v>
      </c>
      <c r="K42" s="146">
        <v>67</v>
      </c>
      <c r="L42" s="146">
        <v>38</v>
      </c>
      <c r="M42" s="146">
        <v>29</v>
      </c>
      <c r="N42" s="4"/>
    </row>
    <row r="43" spans="1:14" ht="12" customHeight="1" x14ac:dyDescent="0.2">
      <c r="A43" s="192">
        <v>39</v>
      </c>
      <c r="B43" s="337" t="s">
        <v>2041</v>
      </c>
      <c r="C43" s="146">
        <v>445</v>
      </c>
      <c r="D43" s="146">
        <v>847</v>
      </c>
      <c r="E43" s="146">
        <v>377</v>
      </c>
      <c r="F43" s="146">
        <v>470</v>
      </c>
      <c r="G43" s="9"/>
      <c r="H43" s="192">
        <v>97</v>
      </c>
      <c r="I43" s="162" t="s">
        <v>2038</v>
      </c>
      <c r="J43" s="146">
        <v>58</v>
      </c>
      <c r="K43" s="146">
        <v>150</v>
      </c>
      <c r="L43" s="146">
        <v>77</v>
      </c>
      <c r="M43" s="146">
        <v>73</v>
      </c>
      <c r="N43" s="4"/>
    </row>
    <row r="44" spans="1:14" ht="12" customHeight="1" x14ac:dyDescent="0.2">
      <c r="A44" s="192">
        <v>40</v>
      </c>
      <c r="B44" s="337" t="s">
        <v>2043</v>
      </c>
      <c r="C44" s="146">
        <v>189</v>
      </c>
      <c r="D44" s="146">
        <v>470</v>
      </c>
      <c r="E44" s="146">
        <v>232</v>
      </c>
      <c r="F44" s="146">
        <v>238</v>
      </c>
      <c r="G44" s="9"/>
      <c r="H44" s="192">
        <v>98</v>
      </c>
      <c r="I44" s="162" t="s">
        <v>2040</v>
      </c>
      <c r="J44" s="146">
        <v>42</v>
      </c>
      <c r="K44" s="146">
        <v>91</v>
      </c>
      <c r="L44" s="146">
        <v>45</v>
      </c>
      <c r="M44" s="146">
        <v>46</v>
      </c>
      <c r="N44" s="4"/>
    </row>
    <row r="45" spans="1:14" ht="12" customHeight="1" x14ac:dyDescent="0.2">
      <c r="A45" s="260" t="s">
        <v>1998</v>
      </c>
      <c r="B45" s="375"/>
      <c r="C45" s="146">
        <v>2346</v>
      </c>
      <c r="D45" s="146">
        <v>5322</v>
      </c>
      <c r="E45" s="146">
        <v>2558</v>
      </c>
      <c r="F45" s="146">
        <v>2764</v>
      </c>
      <c r="G45" s="9"/>
      <c r="H45" s="192">
        <v>99</v>
      </c>
      <c r="I45" s="162" t="s">
        <v>2042</v>
      </c>
      <c r="J45" s="146">
        <v>15</v>
      </c>
      <c r="K45" s="146">
        <v>41</v>
      </c>
      <c r="L45" s="146">
        <v>18</v>
      </c>
      <c r="M45" s="146">
        <v>23</v>
      </c>
      <c r="N45" s="4"/>
    </row>
    <row r="46" spans="1:14" ht="12" customHeight="1" x14ac:dyDescent="0.2">
      <c r="A46" s="192">
        <v>41</v>
      </c>
      <c r="B46" s="337" t="s">
        <v>2046</v>
      </c>
      <c r="C46" s="146">
        <v>95</v>
      </c>
      <c r="D46" s="146">
        <v>243</v>
      </c>
      <c r="E46" s="146">
        <v>115</v>
      </c>
      <c r="F46" s="146">
        <v>128</v>
      </c>
      <c r="G46" s="9"/>
      <c r="H46" s="192">
        <v>100</v>
      </c>
      <c r="I46" s="162" t="s">
        <v>2044</v>
      </c>
      <c r="J46" s="146">
        <v>26</v>
      </c>
      <c r="K46" s="146">
        <v>54</v>
      </c>
      <c r="L46" s="146">
        <v>30</v>
      </c>
      <c r="M46" s="146">
        <v>24</v>
      </c>
      <c r="N46" s="4"/>
    </row>
    <row r="47" spans="1:14" ht="12" customHeight="1" x14ac:dyDescent="0.2">
      <c r="A47" s="192">
        <v>42</v>
      </c>
      <c r="B47" s="337" t="s">
        <v>2048</v>
      </c>
      <c r="C47" s="146">
        <v>28</v>
      </c>
      <c r="D47" s="146">
        <v>71</v>
      </c>
      <c r="E47" s="146">
        <v>39</v>
      </c>
      <c r="F47" s="146">
        <v>32</v>
      </c>
      <c r="G47" s="9"/>
      <c r="H47" s="192">
        <v>101</v>
      </c>
      <c r="I47" s="162" t="s">
        <v>2045</v>
      </c>
      <c r="J47" s="146">
        <v>42</v>
      </c>
      <c r="K47" s="146">
        <v>113</v>
      </c>
      <c r="L47" s="146">
        <v>60</v>
      </c>
      <c r="M47" s="146">
        <v>53</v>
      </c>
      <c r="N47" s="4"/>
    </row>
    <row r="48" spans="1:14" ht="12" customHeight="1" x14ac:dyDescent="0.2">
      <c r="A48" s="192">
        <v>43</v>
      </c>
      <c r="B48" s="337" t="s">
        <v>2050</v>
      </c>
      <c r="C48" s="146">
        <v>176</v>
      </c>
      <c r="D48" s="146">
        <v>385</v>
      </c>
      <c r="E48" s="146">
        <v>185</v>
      </c>
      <c r="F48" s="146">
        <v>200</v>
      </c>
      <c r="G48" s="9"/>
      <c r="H48" s="192">
        <v>102</v>
      </c>
      <c r="I48" s="162" t="s">
        <v>2047</v>
      </c>
      <c r="J48" s="146">
        <v>28</v>
      </c>
      <c r="K48" s="146">
        <v>72</v>
      </c>
      <c r="L48" s="146">
        <v>36</v>
      </c>
      <c r="M48" s="146">
        <v>36</v>
      </c>
      <c r="N48" s="4"/>
    </row>
    <row r="49" spans="1:14" ht="12" customHeight="1" x14ac:dyDescent="0.2">
      <c r="A49" s="192">
        <v>44</v>
      </c>
      <c r="B49" s="337" t="s">
        <v>2052</v>
      </c>
      <c r="C49" s="146">
        <v>17</v>
      </c>
      <c r="D49" s="146">
        <v>43</v>
      </c>
      <c r="E49" s="146">
        <v>23</v>
      </c>
      <c r="F49" s="146">
        <v>20</v>
      </c>
      <c r="G49" s="9"/>
      <c r="H49" s="192">
        <v>103</v>
      </c>
      <c r="I49" s="162" t="s">
        <v>2049</v>
      </c>
      <c r="J49" s="146">
        <v>48</v>
      </c>
      <c r="K49" s="146">
        <v>111</v>
      </c>
      <c r="L49" s="146">
        <v>54</v>
      </c>
      <c r="M49" s="146">
        <v>57</v>
      </c>
      <c r="N49" s="4"/>
    </row>
    <row r="50" spans="1:14" ht="12" customHeight="1" x14ac:dyDescent="0.2">
      <c r="A50" s="192">
        <v>45</v>
      </c>
      <c r="B50" s="337" t="s">
        <v>2054</v>
      </c>
      <c r="C50" s="146">
        <v>155</v>
      </c>
      <c r="D50" s="146">
        <v>395</v>
      </c>
      <c r="E50" s="146">
        <v>187</v>
      </c>
      <c r="F50" s="146">
        <v>208</v>
      </c>
      <c r="G50" s="9"/>
      <c r="H50" s="192">
        <v>104</v>
      </c>
      <c r="I50" s="162" t="s">
        <v>2051</v>
      </c>
      <c r="J50" s="146">
        <v>31</v>
      </c>
      <c r="K50" s="146">
        <v>66</v>
      </c>
      <c r="L50" s="146">
        <v>31</v>
      </c>
      <c r="M50" s="146">
        <v>35</v>
      </c>
      <c r="N50" s="4"/>
    </row>
    <row r="51" spans="1:14" ht="12" customHeight="1" x14ac:dyDescent="0.2">
      <c r="A51" s="192">
        <v>46</v>
      </c>
      <c r="B51" s="337" t="s">
        <v>2056</v>
      </c>
      <c r="C51" s="146">
        <v>93</v>
      </c>
      <c r="D51" s="146">
        <v>197</v>
      </c>
      <c r="E51" s="146">
        <v>102</v>
      </c>
      <c r="F51" s="146">
        <v>95</v>
      </c>
      <c r="G51" s="9"/>
      <c r="H51" s="192">
        <v>105</v>
      </c>
      <c r="I51" s="224" t="s">
        <v>2053</v>
      </c>
      <c r="J51" s="146">
        <v>12</v>
      </c>
      <c r="K51" s="146">
        <v>29</v>
      </c>
      <c r="L51" s="146">
        <v>14</v>
      </c>
      <c r="M51" s="146">
        <v>15</v>
      </c>
      <c r="N51" s="4"/>
    </row>
    <row r="52" spans="1:14" ht="12" customHeight="1" x14ac:dyDescent="0.2">
      <c r="A52" s="192">
        <v>47</v>
      </c>
      <c r="B52" s="337" t="s">
        <v>2057</v>
      </c>
      <c r="C52" s="146">
        <v>43</v>
      </c>
      <c r="D52" s="146">
        <v>97</v>
      </c>
      <c r="E52" s="146">
        <v>47</v>
      </c>
      <c r="F52" s="146">
        <v>50</v>
      </c>
      <c r="G52" s="9"/>
      <c r="H52" s="192">
        <v>106</v>
      </c>
      <c r="I52" s="162" t="s">
        <v>2055</v>
      </c>
      <c r="J52" s="146">
        <v>27</v>
      </c>
      <c r="K52" s="146">
        <v>61</v>
      </c>
      <c r="L52" s="146">
        <v>30</v>
      </c>
      <c r="M52" s="146">
        <v>31</v>
      </c>
      <c r="N52" s="4"/>
    </row>
    <row r="53" spans="1:14" ht="12" customHeight="1" x14ac:dyDescent="0.2">
      <c r="A53" s="192">
        <v>48</v>
      </c>
      <c r="B53" s="337" t="s">
        <v>2059</v>
      </c>
      <c r="C53" s="146">
        <v>428</v>
      </c>
      <c r="D53" s="146">
        <v>878</v>
      </c>
      <c r="E53" s="146">
        <v>415</v>
      </c>
      <c r="F53" s="146">
        <v>463</v>
      </c>
      <c r="G53" s="9"/>
      <c r="H53" s="260" t="s">
        <v>1998</v>
      </c>
      <c r="I53" s="375"/>
      <c r="J53" s="146">
        <v>382</v>
      </c>
      <c r="K53" s="146">
        <v>928</v>
      </c>
      <c r="L53" s="146">
        <v>469</v>
      </c>
      <c r="M53" s="146">
        <v>459</v>
      </c>
      <c r="N53" s="4"/>
    </row>
    <row r="54" spans="1:14" ht="12" customHeight="1" x14ac:dyDescent="0.2">
      <c r="A54" s="192">
        <v>49</v>
      </c>
      <c r="B54" s="337" t="s">
        <v>2061</v>
      </c>
      <c r="C54" s="146">
        <v>228</v>
      </c>
      <c r="D54" s="146">
        <v>487</v>
      </c>
      <c r="E54" s="146">
        <v>235</v>
      </c>
      <c r="F54" s="146">
        <v>252</v>
      </c>
      <c r="G54" s="9"/>
      <c r="H54" s="192">
        <v>107</v>
      </c>
      <c r="I54" s="162" t="s">
        <v>2058</v>
      </c>
      <c r="J54" s="146">
        <v>102</v>
      </c>
      <c r="K54" s="146">
        <v>206</v>
      </c>
      <c r="L54" s="146">
        <v>113</v>
      </c>
      <c r="M54" s="146">
        <v>93</v>
      </c>
    </row>
    <row r="55" spans="1:14" ht="12" customHeight="1" x14ac:dyDescent="0.2">
      <c r="A55" s="192">
        <v>50</v>
      </c>
      <c r="B55" s="337" t="s">
        <v>2062</v>
      </c>
      <c r="C55" s="146">
        <v>104</v>
      </c>
      <c r="D55" s="146">
        <v>202</v>
      </c>
      <c r="E55" s="146">
        <v>100</v>
      </c>
      <c r="F55" s="146">
        <v>102</v>
      </c>
      <c r="G55" s="9"/>
      <c r="H55" s="192">
        <v>108</v>
      </c>
      <c r="I55" s="162" t="s">
        <v>2060</v>
      </c>
      <c r="J55" s="146">
        <v>247</v>
      </c>
      <c r="K55" s="146">
        <v>499</v>
      </c>
      <c r="L55" s="146">
        <v>230</v>
      </c>
      <c r="M55" s="146">
        <v>269</v>
      </c>
    </row>
    <row r="56" spans="1:14" ht="12" customHeight="1" x14ac:dyDescent="0.2">
      <c r="A56" s="260" t="s">
        <v>1998</v>
      </c>
      <c r="B56" s="336"/>
      <c r="C56" s="146">
        <v>1367</v>
      </c>
      <c r="D56" s="146">
        <v>2998</v>
      </c>
      <c r="E56" s="146">
        <v>1448</v>
      </c>
      <c r="F56" s="146">
        <v>1550</v>
      </c>
      <c r="G56" s="9"/>
      <c r="H56" s="192">
        <v>109</v>
      </c>
      <c r="I56" s="162" t="s">
        <v>796</v>
      </c>
      <c r="J56" s="146">
        <v>285</v>
      </c>
      <c r="K56" s="146">
        <v>674</v>
      </c>
      <c r="L56" s="146">
        <v>316</v>
      </c>
      <c r="M56" s="146">
        <v>358</v>
      </c>
    </row>
    <row r="57" spans="1:14" ht="12" customHeight="1" x14ac:dyDescent="0.2">
      <c r="A57" s="192">
        <v>51</v>
      </c>
      <c r="B57" s="337" t="s">
        <v>2066</v>
      </c>
      <c r="C57" s="146">
        <v>208</v>
      </c>
      <c r="D57" s="146">
        <v>513</v>
      </c>
      <c r="E57" s="146">
        <v>243</v>
      </c>
      <c r="F57" s="146">
        <v>270</v>
      </c>
      <c r="G57" s="9"/>
      <c r="H57" s="192">
        <v>110</v>
      </c>
      <c r="I57" s="162" t="s">
        <v>2063</v>
      </c>
      <c r="J57" s="146">
        <v>289</v>
      </c>
      <c r="K57" s="146">
        <v>746</v>
      </c>
      <c r="L57" s="146">
        <v>356</v>
      </c>
      <c r="M57" s="146">
        <v>390</v>
      </c>
    </row>
    <row r="58" spans="1:14" ht="12" customHeight="1" x14ac:dyDescent="0.2">
      <c r="A58" s="192">
        <v>52</v>
      </c>
      <c r="B58" s="337" t="s">
        <v>2068</v>
      </c>
      <c r="C58" s="146">
        <v>202</v>
      </c>
      <c r="D58" s="146">
        <v>440</v>
      </c>
      <c r="E58" s="146">
        <v>231</v>
      </c>
      <c r="F58" s="146">
        <v>209</v>
      </c>
      <c r="G58" s="9"/>
      <c r="H58" s="192">
        <v>111</v>
      </c>
      <c r="I58" s="162" t="s">
        <v>2064</v>
      </c>
      <c r="J58" s="146">
        <v>54</v>
      </c>
      <c r="K58" s="146">
        <v>120</v>
      </c>
      <c r="L58" s="146">
        <v>53</v>
      </c>
      <c r="M58" s="146">
        <v>67</v>
      </c>
    </row>
    <row r="59" spans="1:14" ht="12" customHeight="1" x14ac:dyDescent="0.2">
      <c r="A59" s="192">
        <v>53</v>
      </c>
      <c r="B59" s="337" t="s">
        <v>2069</v>
      </c>
      <c r="C59" s="146">
        <v>35</v>
      </c>
      <c r="D59" s="146">
        <v>90</v>
      </c>
      <c r="E59" s="146">
        <v>39</v>
      </c>
      <c r="F59" s="146">
        <v>51</v>
      </c>
      <c r="G59" s="9"/>
      <c r="H59" s="192">
        <v>112</v>
      </c>
      <c r="I59" s="224" t="s">
        <v>2065</v>
      </c>
      <c r="J59" s="146">
        <v>39</v>
      </c>
      <c r="K59" s="146">
        <v>81</v>
      </c>
      <c r="L59" s="146">
        <v>38</v>
      </c>
      <c r="M59" s="146">
        <v>43</v>
      </c>
    </row>
    <row r="60" spans="1:14" ht="12" customHeight="1" x14ac:dyDescent="0.2">
      <c r="A60" s="192">
        <v>54</v>
      </c>
      <c r="B60" s="337" t="s">
        <v>2071</v>
      </c>
      <c r="C60" s="146">
        <v>184</v>
      </c>
      <c r="D60" s="146">
        <v>432</v>
      </c>
      <c r="E60" s="146">
        <v>223</v>
      </c>
      <c r="F60" s="146">
        <v>209</v>
      </c>
      <c r="G60" s="9"/>
      <c r="H60" s="192">
        <v>113</v>
      </c>
      <c r="I60" s="162" t="s">
        <v>2067</v>
      </c>
      <c r="J60" s="146">
        <v>17</v>
      </c>
      <c r="K60" s="146">
        <v>39</v>
      </c>
      <c r="L60" s="146">
        <v>20</v>
      </c>
      <c r="M60" s="146">
        <v>19</v>
      </c>
    </row>
    <row r="61" spans="1:14" ht="12" customHeight="1" x14ac:dyDescent="0.2">
      <c r="A61" s="192">
        <v>55</v>
      </c>
      <c r="B61" s="337" t="s">
        <v>2073</v>
      </c>
      <c r="C61" s="146">
        <v>178</v>
      </c>
      <c r="D61" s="146">
        <v>448</v>
      </c>
      <c r="E61" s="146">
        <v>230</v>
      </c>
      <c r="F61" s="146">
        <v>218</v>
      </c>
      <c r="G61" s="9"/>
      <c r="H61" s="260" t="s">
        <v>1998</v>
      </c>
      <c r="I61" s="375"/>
      <c r="J61" s="146">
        <v>1033</v>
      </c>
      <c r="K61" s="146">
        <v>2365</v>
      </c>
      <c r="L61" s="146">
        <v>1126</v>
      </c>
      <c r="M61" s="146">
        <v>1239</v>
      </c>
    </row>
    <row r="62" spans="1:14" ht="12" customHeight="1" x14ac:dyDescent="0.2">
      <c r="A62" s="192">
        <v>56</v>
      </c>
      <c r="B62" s="337" t="s">
        <v>2075</v>
      </c>
      <c r="C62" s="146">
        <v>24</v>
      </c>
      <c r="D62" s="146">
        <v>73</v>
      </c>
      <c r="E62" s="146">
        <v>34</v>
      </c>
      <c r="F62" s="146">
        <v>39</v>
      </c>
      <c r="G62" s="9"/>
      <c r="H62" s="192">
        <v>114</v>
      </c>
      <c r="I62" s="162" t="s">
        <v>2070</v>
      </c>
      <c r="J62" s="146">
        <v>62</v>
      </c>
      <c r="K62" s="146">
        <v>159</v>
      </c>
      <c r="L62" s="146">
        <v>75</v>
      </c>
      <c r="M62" s="146">
        <v>84</v>
      </c>
    </row>
    <row r="63" spans="1:14" ht="12" customHeight="1" x14ac:dyDescent="0.2">
      <c r="A63" s="192">
        <v>57</v>
      </c>
      <c r="B63" s="337" t="s">
        <v>2077</v>
      </c>
      <c r="C63" s="146">
        <v>155</v>
      </c>
      <c r="D63" s="146">
        <v>358</v>
      </c>
      <c r="E63" s="146">
        <v>186</v>
      </c>
      <c r="F63" s="146">
        <v>172</v>
      </c>
      <c r="G63" s="9"/>
      <c r="H63" s="192">
        <v>115</v>
      </c>
      <c r="I63" s="162" t="s">
        <v>2072</v>
      </c>
      <c r="J63" s="146">
        <v>30</v>
      </c>
      <c r="K63" s="146">
        <v>72</v>
      </c>
      <c r="L63" s="146">
        <v>36</v>
      </c>
      <c r="M63" s="146">
        <v>36</v>
      </c>
    </row>
    <row r="64" spans="1:14" ht="12" customHeight="1" x14ac:dyDescent="0.2">
      <c r="A64" s="192">
        <v>58</v>
      </c>
      <c r="B64" s="337" t="s">
        <v>2079</v>
      </c>
      <c r="C64" s="146">
        <v>21</v>
      </c>
      <c r="D64" s="146">
        <v>55</v>
      </c>
      <c r="E64" s="146">
        <v>26</v>
      </c>
      <c r="F64" s="146">
        <v>29</v>
      </c>
      <c r="G64" s="9"/>
      <c r="H64" s="192">
        <v>116</v>
      </c>
      <c r="I64" s="162" t="s">
        <v>2074</v>
      </c>
      <c r="J64" s="146">
        <v>94</v>
      </c>
      <c r="K64" s="146">
        <v>298</v>
      </c>
      <c r="L64" s="146">
        <v>142</v>
      </c>
      <c r="M64" s="146">
        <v>156</v>
      </c>
    </row>
    <row r="65" spans="1:13" ht="12" customHeight="1" x14ac:dyDescent="0.2">
      <c r="A65" s="192">
        <v>59</v>
      </c>
      <c r="B65" s="337" t="s">
        <v>2081</v>
      </c>
      <c r="C65" s="146">
        <v>75</v>
      </c>
      <c r="D65" s="146">
        <v>201</v>
      </c>
      <c r="E65" s="146">
        <v>105</v>
      </c>
      <c r="F65" s="146">
        <v>96</v>
      </c>
      <c r="G65" s="9"/>
      <c r="H65" s="192">
        <v>117</v>
      </c>
      <c r="I65" s="162" t="s">
        <v>2076</v>
      </c>
      <c r="J65" s="146">
        <v>67</v>
      </c>
      <c r="K65" s="146">
        <v>175</v>
      </c>
      <c r="L65" s="146">
        <v>93</v>
      </c>
      <c r="M65" s="146">
        <v>82</v>
      </c>
    </row>
    <row r="66" spans="1:13" ht="12" customHeight="1" x14ac:dyDescent="0.2">
      <c r="A66" s="260">
        <v>60</v>
      </c>
      <c r="B66" s="271" t="s">
        <v>2083</v>
      </c>
      <c r="C66" s="146">
        <v>42</v>
      </c>
      <c r="D66" s="146">
        <v>101</v>
      </c>
      <c r="E66" s="146">
        <v>52</v>
      </c>
      <c r="F66" s="146">
        <v>49</v>
      </c>
      <c r="G66" s="9"/>
      <c r="H66" s="192">
        <v>118</v>
      </c>
      <c r="I66" s="162" t="s">
        <v>2078</v>
      </c>
      <c r="J66" s="146">
        <v>43</v>
      </c>
      <c r="K66" s="146">
        <v>96</v>
      </c>
      <c r="L66" s="146">
        <v>42</v>
      </c>
      <c r="M66" s="146">
        <v>54</v>
      </c>
    </row>
    <row r="67" spans="1:13" ht="12" customHeight="1" x14ac:dyDescent="0.2">
      <c r="A67" s="260" t="s">
        <v>1998</v>
      </c>
      <c r="B67" s="336"/>
      <c r="C67" s="146">
        <v>1124</v>
      </c>
      <c r="D67" s="146">
        <v>2711</v>
      </c>
      <c r="E67" s="146">
        <v>1369</v>
      </c>
      <c r="F67" s="146">
        <v>1342</v>
      </c>
      <c r="G67" s="9"/>
      <c r="H67" s="192">
        <v>119</v>
      </c>
      <c r="I67" s="162" t="s">
        <v>2080</v>
      </c>
      <c r="J67" s="146">
        <v>282</v>
      </c>
      <c r="K67" s="146">
        <v>713</v>
      </c>
      <c r="L67" s="146">
        <v>360</v>
      </c>
      <c r="M67" s="146">
        <v>353</v>
      </c>
    </row>
    <row r="68" spans="1:13" ht="12" customHeight="1" x14ac:dyDescent="0.2">
      <c r="A68" s="9"/>
      <c r="B68" s="89"/>
      <c r="G68" s="9"/>
      <c r="H68" s="192">
        <v>120</v>
      </c>
      <c r="I68" s="162" t="s">
        <v>2082</v>
      </c>
      <c r="J68" s="146">
        <v>31</v>
      </c>
      <c r="K68" s="146">
        <v>69</v>
      </c>
      <c r="L68" s="146">
        <v>29</v>
      </c>
      <c r="M68" s="146">
        <v>40</v>
      </c>
    </row>
    <row r="69" spans="1:13" ht="12" customHeight="1" x14ac:dyDescent="0.2">
      <c r="A69" s="9"/>
      <c r="B69" s="89"/>
      <c r="G69" s="9"/>
      <c r="H69" s="192">
        <v>121</v>
      </c>
      <c r="I69" s="162" t="s">
        <v>2084</v>
      </c>
      <c r="J69" s="146">
        <v>50</v>
      </c>
      <c r="K69" s="146">
        <v>140</v>
      </c>
      <c r="L69" s="146">
        <v>67</v>
      </c>
      <c r="M69" s="146">
        <v>73</v>
      </c>
    </row>
    <row r="70" spans="1:13" ht="12" customHeight="1" x14ac:dyDescent="0.2">
      <c r="A70" s="9"/>
      <c r="B70" s="89"/>
      <c r="G70" s="9"/>
      <c r="H70" s="192">
        <v>122</v>
      </c>
      <c r="I70" s="224" t="s">
        <v>2085</v>
      </c>
      <c r="J70" s="146">
        <v>62</v>
      </c>
      <c r="K70" s="146">
        <v>149</v>
      </c>
      <c r="L70" s="146">
        <v>59</v>
      </c>
      <c r="M70" s="146">
        <v>90</v>
      </c>
    </row>
    <row r="71" spans="1:13" ht="12" customHeight="1" x14ac:dyDescent="0.2">
      <c r="A71" s="9"/>
      <c r="B71" s="89"/>
      <c r="G71" s="9"/>
      <c r="H71" s="192">
        <v>123</v>
      </c>
      <c r="I71" s="374" t="s">
        <v>2086</v>
      </c>
      <c r="J71" s="146">
        <v>45</v>
      </c>
      <c r="K71" s="146">
        <v>114</v>
      </c>
      <c r="L71" s="146">
        <v>58</v>
      </c>
      <c r="M71" s="146">
        <v>56</v>
      </c>
    </row>
    <row r="72" spans="1:13" ht="12" customHeight="1" x14ac:dyDescent="0.2">
      <c r="A72" s="9"/>
      <c r="B72" s="89"/>
      <c r="G72" s="9"/>
      <c r="H72" s="260" t="s">
        <v>1998</v>
      </c>
      <c r="I72" s="375"/>
      <c r="J72" s="402">
        <v>766</v>
      </c>
      <c r="K72" s="402">
        <v>1985</v>
      </c>
      <c r="L72" s="402">
        <v>961</v>
      </c>
      <c r="M72" s="402">
        <v>1024</v>
      </c>
    </row>
    <row r="73" spans="1:13" ht="12" customHeight="1" x14ac:dyDescent="0.2">
      <c r="A73" s="9"/>
      <c r="B73" s="89"/>
      <c r="G73" s="9"/>
      <c r="H73" s="260" t="s">
        <v>1249</v>
      </c>
      <c r="I73" s="375"/>
      <c r="J73" s="508">
        <v>18453</v>
      </c>
      <c r="K73" s="508">
        <v>41528</v>
      </c>
      <c r="L73" s="508">
        <v>20085</v>
      </c>
      <c r="M73" s="508">
        <v>21443</v>
      </c>
    </row>
    <row r="74" spans="1:13" ht="12" customHeight="1" x14ac:dyDescent="0.2">
      <c r="A74" s="6" t="s">
        <v>1250</v>
      </c>
      <c r="B74" s="89"/>
      <c r="G74" s="9"/>
      <c r="H74" s="6" t="s">
        <v>2087</v>
      </c>
      <c r="I74" s="127"/>
      <c r="J74" s="156"/>
      <c r="K74" s="156"/>
      <c r="L74" s="156"/>
      <c r="M74" s="156"/>
    </row>
    <row r="75" spans="1:13" ht="12" customHeight="1" x14ac:dyDescent="0.2">
      <c r="A75" s="192"/>
      <c r="B75" s="99" t="s">
        <v>1247</v>
      </c>
      <c r="C75" s="192" t="s">
        <v>1248</v>
      </c>
      <c r="D75" s="192" t="s">
        <v>1746</v>
      </c>
      <c r="E75" s="192" t="s">
        <v>1747</v>
      </c>
      <c r="F75" s="192" t="s">
        <v>421</v>
      </c>
      <c r="G75" s="9"/>
      <c r="H75" s="192"/>
      <c r="I75" s="376" t="s">
        <v>1247</v>
      </c>
      <c r="J75" s="377" t="s">
        <v>1248</v>
      </c>
      <c r="K75" s="377" t="s">
        <v>1746</v>
      </c>
      <c r="L75" s="377" t="s">
        <v>1747</v>
      </c>
      <c r="M75" s="377" t="s">
        <v>421</v>
      </c>
    </row>
    <row r="76" spans="1:13" ht="12" customHeight="1" x14ac:dyDescent="0.2">
      <c r="A76" s="192">
        <v>1</v>
      </c>
      <c r="B76" s="337" t="s">
        <v>2088</v>
      </c>
      <c r="C76" s="146">
        <v>170</v>
      </c>
      <c r="D76" s="146">
        <v>236</v>
      </c>
      <c r="E76" s="146">
        <v>83</v>
      </c>
      <c r="F76" s="146">
        <v>153</v>
      </c>
      <c r="G76" s="9"/>
      <c r="H76" s="192">
        <v>1</v>
      </c>
      <c r="I76" s="337" t="s">
        <v>2089</v>
      </c>
      <c r="J76" s="146">
        <v>42</v>
      </c>
      <c r="K76" s="146">
        <v>74</v>
      </c>
      <c r="L76" s="146">
        <v>40</v>
      </c>
      <c r="M76" s="146">
        <v>34</v>
      </c>
    </row>
    <row r="77" spans="1:13" ht="12" customHeight="1" x14ac:dyDescent="0.2">
      <c r="A77" s="192">
        <v>2</v>
      </c>
      <c r="B77" s="337" t="s">
        <v>2090</v>
      </c>
      <c r="C77" s="146">
        <v>57</v>
      </c>
      <c r="D77" s="146">
        <v>110</v>
      </c>
      <c r="E77" s="146">
        <v>56</v>
      </c>
      <c r="F77" s="146">
        <v>54</v>
      </c>
      <c r="G77" s="9"/>
      <c r="H77" s="192">
        <v>2</v>
      </c>
      <c r="I77" s="337" t="s">
        <v>2091</v>
      </c>
      <c r="J77" s="146">
        <v>18</v>
      </c>
      <c r="K77" s="146">
        <v>35</v>
      </c>
      <c r="L77" s="146">
        <v>17</v>
      </c>
      <c r="M77" s="146">
        <v>18</v>
      </c>
    </row>
    <row r="78" spans="1:13" ht="12" customHeight="1" x14ac:dyDescent="0.2">
      <c r="A78" s="192">
        <v>3</v>
      </c>
      <c r="B78" s="337" t="s">
        <v>2092</v>
      </c>
      <c r="C78" s="146">
        <v>51</v>
      </c>
      <c r="D78" s="146">
        <v>86</v>
      </c>
      <c r="E78" s="146">
        <v>35</v>
      </c>
      <c r="F78" s="146">
        <v>51</v>
      </c>
      <c r="G78" s="9"/>
      <c r="H78" s="192">
        <v>3</v>
      </c>
      <c r="I78" s="337" t="s">
        <v>2093</v>
      </c>
      <c r="J78" s="146">
        <v>14</v>
      </c>
      <c r="K78" s="146">
        <v>27</v>
      </c>
      <c r="L78" s="146">
        <v>13</v>
      </c>
      <c r="M78" s="146">
        <v>14</v>
      </c>
    </row>
    <row r="79" spans="1:13" ht="12" customHeight="1" x14ac:dyDescent="0.2">
      <c r="A79" s="192">
        <v>4</v>
      </c>
      <c r="B79" s="337" t="s">
        <v>2094</v>
      </c>
      <c r="C79" s="146">
        <v>35</v>
      </c>
      <c r="D79" s="146">
        <v>68</v>
      </c>
      <c r="E79" s="146">
        <v>33</v>
      </c>
      <c r="F79" s="146">
        <v>35</v>
      </c>
      <c r="G79" s="9"/>
      <c r="H79" s="192">
        <v>4</v>
      </c>
      <c r="I79" s="337" t="s">
        <v>2095</v>
      </c>
      <c r="J79" s="146">
        <v>4</v>
      </c>
      <c r="K79" s="146">
        <v>14</v>
      </c>
      <c r="L79" s="146">
        <v>8</v>
      </c>
      <c r="M79" s="146">
        <v>6</v>
      </c>
    </row>
    <row r="80" spans="1:13" ht="12" customHeight="1" x14ac:dyDescent="0.2">
      <c r="A80" s="192">
        <v>5</v>
      </c>
      <c r="B80" s="337" t="s">
        <v>2096</v>
      </c>
      <c r="C80" s="146">
        <v>30</v>
      </c>
      <c r="D80" s="146">
        <v>82</v>
      </c>
      <c r="E80" s="146">
        <v>39</v>
      </c>
      <c r="F80" s="146">
        <v>43</v>
      </c>
      <c r="G80" s="9"/>
      <c r="H80" s="192">
        <v>5</v>
      </c>
      <c r="I80" s="337" t="s">
        <v>2097</v>
      </c>
      <c r="J80" s="146">
        <v>1</v>
      </c>
      <c r="K80" s="146">
        <v>1</v>
      </c>
      <c r="L80" s="146">
        <v>1</v>
      </c>
      <c r="M80" s="146">
        <v>0</v>
      </c>
    </row>
    <row r="81" spans="1:13" ht="12" customHeight="1" x14ac:dyDescent="0.2">
      <c r="A81" s="192">
        <v>6</v>
      </c>
      <c r="B81" s="337" t="s">
        <v>2098</v>
      </c>
      <c r="C81" s="146">
        <v>47</v>
      </c>
      <c r="D81" s="146">
        <v>69</v>
      </c>
      <c r="E81" s="146">
        <v>32</v>
      </c>
      <c r="F81" s="146">
        <v>37</v>
      </c>
      <c r="G81" s="9"/>
      <c r="H81" s="192">
        <v>6</v>
      </c>
      <c r="I81" s="337" t="s">
        <v>2067</v>
      </c>
      <c r="J81" s="146">
        <v>39</v>
      </c>
      <c r="K81" s="146">
        <v>84</v>
      </c>
      <c r="L81" s="146">
        <v>42</v>
      </c>
      <c r="M81" s="146">
        <v>42</v>
      </c>
    </row>
    <row r="82" spans="1:13" ht="12" customHeight="1" x14ac:dyDescent="0.2">
      <c r="A82" s="192">
        <v>7</v>
      </c>
      <c r="B82" s="337" t="s">
        <v>2099</v>
      </c>
      <c r="C82" s="146">
        <v>12</v>
      </c>
      <c r="D82" s="146">
        <v>30</v>
      </c>
      <c r="E82" s="146">
        <v>15</v>
      </c>
      <c r="F82" s="146">
        <v>15</v>
      </c>
      <c r="G82" s="9"/>
      <c r="H82" s="192">
        <v>7</v>
      </c>
      <c r="I82" s="337" t="s">
        <v>2100</v>
      </c>
      <c r="J82" s="146">
        <v>2</v>
      </c>
      <c r="K82" s="146">
        <v>2</v>
      </c>
      <c r="L82" s="146">
        <v>0</v>
      </c>
      <c r="M82" s="146">
        <v>2</v>
      </c>
    </row>
    <row r="83" spans="1:13" ht="12" customHeight="1" x14ac:dyDescent="0.2">
      <c r="A83" s="192">
        <v>8</v>
      </c>
      <c r="B83" s="337" t="s">
        <v>2101</v>
      </c>
      <c r="C83" s="146">
        <v>32</v>
      </c>
      <c r="D83" s="146">
        <v>72</v>
      </c>
      <c r="E83" s="146">
        <v>29</v>
      </c>
      <c r="F83" s="146">
        <v>43</v>
      </c>
      <c r="G83" s="9"/>
      <c r="H83" s="192">
        <v>8</v>
      </c>
      <c r="I83" s="337" t="s">
        <v>2102</v>
      </c>
      <c r="J83" s="146">
        <v>26</v>
      </c>
      <c r="K83" s="146">
        <v>62</v>
      </c>
      <c r="L83" s="146">
        <v>27</v>
      </c>
      <c r="M83" s="146">
        <v>35</v>
      </c>
    </row>
    <row r="84" spans="1:13" ht="12" customHeight="1" x14ac:dyDescent="0.2">
      <c r="A84" s="192">
        <v>9</v>
      </c>
      <c r="B84" s="337" t="s">
        <v>2103</v>
      </c>
      <c r="C84" s="146">
        <v>31</v>
      </c>
      <c r="D84" s="146">
        <v>82</v>
      </c>
      <c r="E84" s="146">
        <v>39</v>
      </c>
      <c r="F84" s="146">
        <v>43</v>
      </c>
      <c r="G84" s="9"/>
      <c r="H84" s="192">
        <v>9</v>
      </c>
      <c r="I84" s="337" t="s">
        <v>2104</v>
      </c>
      <c r="J84" s="146">
        <v>11</v>
      </c>
      <c r="K84" s="146">
        <v>21</v>
      </c>
      <c r="L84" s="146">
        <v>9</v>
      </c>
      <c r="M84" s="146">
        <v>12</v>
      </c>
    </row>
    <row r="85" spans="1:13" ht="12" customHeight="1" x14ac:dyDescent="0.2">
      <c r="A85" s="192">
        <v>10</v>
      </c>
      <c r="B85" s="337" t="s">
        <v>2105</v>
      </c>
      <c r="C85" s="146">
        <v>25</v>
      </c>
      <c r="D85" s="146">
        <v>53</v>
      </c>
      <c r="E85" s="146">
        <v>25</v>
      </c>
      <c r="F85" s="146">
        <v>28</v>
      </c>
      <c r="G85" s="9"/>
      <c r="H85" s="192">
        <v>10</v>
      </c>
      <c r="I85" s="337" t="s">
        <v>2106</v>
      </c>
      <c r="J85" s="146">
        <v>15</v>
      </c>
      <c r="K85" s="146">
        <v>29</v>
      </c>
      <c r="L85" s="146">
        <v>16</v>
      </c>
      <c r="M85" s="146">
        <v>13</v>
      </c>
    </row>
    <row r="86" spans="1:13" ht="12" customHeight="1" x14ac:dyDescent="0.2">
      <c r="A86" s="192">
        <v>11</v>
      </c>
      <c r="B86" s="337" t="s">
        <v>2107</v>
      </c>
      <c r="C86" s="146">
        <v>38</v>
      </c>
      <c r="D86" s="146">
        <v>66</v>
      </c>
      <c r="E86" s="146">
        <v>25</v>
      </c>
      <c r="F86" s="146">
        <v>41</v>
      </c>
      <c r="G86" s="9"/>
      <c r="H86" s="192">
        <v>11</v>
      </c>
      <c r="I86" s="337" t="s">
        <v>2108</v>
      </c>
      <c r="J86" s="146">
        <v>13</v>
      </c>
      <c r="K86" s="146">
        <v>24</v>
      </c>
      <c r="L86" s="146">
        <v>12</v>
      </c>
      <c r="M86" s="146">
        <v>12</v>
      </c>
    </row>
    <row r="87" spans="1:13" ht="12" customHeight="1" x14ac:dyDescent="0.2">
      <c r="A87" s="192">
        <v>12</v>
      </c>
      <c r="B87" s="337" t="s">
        <v>647</v>
      </c>
      <c r="C87" s="146">
        <v>27</v>
      </c>
      <c r="D87" s="146">
        <v>57</v>
      </c>
      <c r="E87" s="146">
        <v>27</v>
      </c>
      <c r="F87" s="146">
        <v>30</v>
      </c>
      <c r="G87" s="9"/>
      <c r="H87" s="192">
        <v>12</v>
      </c>
      <c r="I87" s="337" t="s">
        <v>2109</v>
      </c>
      <c r="J87" s="146">
        <v>18</v>
      </c>
      <c r="K87" s="146">
        <v>47</v>
      </c>
      <c r="L87" s="146">
        <v>26</v>
      </c>
      <c r="M87" s="146">
        <v>21</v>
      </c>
    </row>
    <row r="88" spans="1:13" ht="12" customHeight="1" x14ac:dyDescent="0.2">
      <c r="A88" s="192">
        <v>13</v>
      </c>
      <c r="B88" s="337" t="s">
        <v>2110</v>
      </c>
      <c r="C88" s="146">
        <v>35</v>
      </c>
      <c r="D88" s="146">
        <v>79</v>
      </c>
      <c r="E88" s="146">
        <v>32</v>
      </c>
      <c r="F88" s="146">
        <v>47</v>
      </c>
      <c r="G88" s="9"/>
      <c r="H88" s="192">
        <v>13</v>
      </c>
      <c r="I88" s="337" t="s">
        <v>2111</v>
      </c>
      <c r="J88" s="146">
        <v>58</v>
      </c>
      <c r="K88" s="146">
        <v>148</v>
      </c>
      <c r="L88" s="146">
        <v>82</v>
      </c>
      <c r="M88" s="146">
        <v>66</v>
      </c>
    </row>
    <row r="89" spans="1:13" ht="12" customHeight="1" x14ac:dyDescent="0.2">
      <c r="A89" s="192">
        <v>14</v>
      </c>
      <c r="B89" s="337" t="s">
        <v>2112</v>
      </c>
      <c r="C89" s="146">
        <v>38</v>
      </c>
      <c r="D89" s="146">
        <v>78</v>
      </c>
      <c r="E89" s="146">
        <v>31</v>
      </c>
      <c r="F89" s="146">
        <v>47</v>
      </c>
      <c r="G89" s="9"/>
      <c r="H89" s="192">
        <v>14</v>
      </c>
      <c r="I89" s="337" t="s">
        <v>2113</v>
      </c>
      <c r="J89" s="146">
        <v>23</v>
      </c>
      <c r="K89" s="146">
        <v>40</v>
      </c>
      <c r="L89" s="146">
        <v>18</v>
      </c>
      <c r="M89" s="146">
        <v>22</v>
      </c>
    </row>
    <row r="90" spans="1:13" ht="12" customHeight="1" x14ac:dyDescent="0.2">
      <c r="A90" s="192">
        <v>15</v>
      </c>
      <c r="B90" s="337" t="s">
        <v>2114</v>
      </c>
      <c r="C90" s="146">
        <v>89</v>
      </c>
      <c r="D90" s="146">
        <v>138</v>
      </c>
      <c r="E90" s="146">
        <v>61</v>
      </c>
      <c r="F90" s="146">
        <v>77</v>
      </c>
      <c r="G90" s="9"/>
      <c r="H90" s="192">
        <v>15</v>
      </c>
      <c r="I90" s="337" t="s">
        <v>2115</v>
      </c>
      <c r="J90" s="146">
        <v>10</v>
      </c>
      <c r="K90" s="146">
        <v>21</v>
      </c>
      <c r="L90" s="146">
        <v>11</v>
      </c>
      <c r="M90" s="146">
        <v>10</v>
      </c>
    </row>
    <row r="91" spans="1:13" ht="12" customHeight="1" x14ac:dyDescent="0.2">
      <c r="A91" s="192">
        <v>16</v>
      </c>
      <c r="B91" s="337" t="s">
        <v>2047</v>
      </c>
      <c r="C91" s="146">
        <v>61</v>
      </c>
      <c r="D91" s="146">
        <v>127</v>
      </c>
      <c r="E91" s="146">
        <v>69</v>
      </c>
      <c r="F91" s="146">
        <v>58</v>
      </c>
      <c r="G91" s="9"/>
      <c r="H91" s="192">
        <v>16</v>
      </c>
      <c r="I91" s="337" t="s">
        <v>2116</v>
      </c>
      <c r="J91" s="146">
        <v>77</v>
      </c>
      <c r="K91" s="146">
        <v>189</v>
      </c>
      <c r="L91" s="146">
        <v>87</v>
      </c>
      <c r="M91" s="146">
        <v>102</v>
      </c>
    </row>
    <row r="92" spans="1:13" ht="12" customHeight="1" x14ac:dyDescent="0.2">
      <c r="A92" s="192">
        <v>17</v>
      </c>
      <c r="B92" s="337" t="s">
        <v>2117</v>
      </c>
      <c r="C92" s="146">
        <v>28</v>
      </c>
      <c r="D92" s="146">
        <v>35</v>
      </c>
      <c r="E92" s="146">
        <v>8</v>
      </c>
      <c r="F92" s="146">
        <v>27</v>
      </c>
      <c r="G92" s="9"/>
      <c r="H92" s="192">
        <v>17</v>
      </c>
      <c r="I92" s="337" t="s">
        <v>2118</v>
      </c>
      <c r="J92" s="146">
        <v>25</v>
      </c>
      <c r="K92" s="146">
        <v>64</v>
      </c>
      <c r="L92" s="146">
        <v>29</v>
      </c>
      <c r="M92" s="146">
        <v>35</v>
      </c>
    </row>
    <row r="93" spans="1:13" ht="12" customHeight="1" x14ac:dyDescent="0.2">
      <c r="A93" s="192">
        <v>18</v>
      </c>
      <c r="B93" s="337" t="s">
        <v>2119</v>
      </c>
      <c r="C93" s="146">
        <v>145</v>
      </c>
      <c r="D93" s="146">
        <v>309</v>
      </c>
      <c r="E93" s="146">
        <v>142</v>
      </c>
      <c r="F93" s="146">
        <v>167</v>
      </c>
      <c r="G93" s="9"/>
      <c r="H93" s="260" t="s">
        <v>1998</v>
      </c>
      <c r="I93" s="375"/>
      <c r="J93" s="146">
        <v>396</v>
      </c>
      <c r="K93" s="146">
        <v>882</v>
      </c>
      <c r="L93" s="146">
        <v>438</v>
      </c>
      <c r="M93" s="146">
        <v>444</v>
      </c>
    </row>
    <row r="94" spans="1:13" ht="12" customHeight="1" x14ac:dyDescent="0.2">
      <c r="A94" s="192">
        <v>19</v>
      </c>
      <c r="B94" s="337" t="s">
        <v>2120</v>
      </c>
      <c r="C94" s="146">
        <v>92</v>
      </c>
      <c r="D94" s="146">
        <v>165</v>
      </c>
      <c r="E94" s="146">
        <v>75</v>
      </c>
      <c r="F94" s="146">
        <v>90</v>
      </c>
      <c r="G94" s="9"/>
      <c r="H94" s="192">
        <v>18</v>
      </c>
      <c r="I94" s="337" t="s">
        <v>2121</v>
      </c>
      <c r="J94" s="146">
        <v>49</v>
      </c>
      <c r="K94" s="146">
        <v>144</v>
      </c>
      <c r="L94" s="146">
        <v>73</v>
      </c>
      <c r="M94" s="146">
        <v>71</v>
      </c>
    </row>
    <row r="95" spans="1:13" ht="12" customHeight="1" x14ac:dyDescent="0.2">
      <c r="A95" s="192">
        <v>20</v>
      </c>
      <c r="B95" s="337" t="s">
        <v>2122</v>
      </c>
      <c r="C95" s="146">
        <v>41</v>
      </c>
      <c r="D95" s="146">
        <v>80</v>
      </c>
      <c r="E95" s="146">
        <v>32</v>
      </c>
      <c r="F95" s="146">
        <v>48</v>
      </c>
      <c r="G95" s="9"/>
      <c r="H95" s="192">
        <v>19</v>
      </c>
      <c r="I95" s="337" t="s">
        <v>2123</v>
      </c>
      <c r="J95" s="146">
        <v>2</v>
      </c>
      <c r="K95" s="146">
        <v>2</v>
      </c>
      <c r="L95" s="146">
        <v>1</v>
      </c>
      <c r="M95" s="146">
        <v>1</v>
      </c>
    </row>
    <row r="96" spans="1:13" ht="12" customHeight="1" x14ac:dyDescent="0.2">
      <c r="A96" s="192">
        <v>21</v>
      </c>
      <c r="B96" s="337" t="s">
        <v>648</v>
      </c>
      <c r="C96" s="146">
        <v>112</v>
      </c>
      <c r="D96" s="146">
        <v>224</v>
      </c>
      <c r="E96" s="146">
        <v>104</v>
      </c>
      <c r="F96" s="146">
        <v>120</v>
      </c>
      <c r="G96" s="9"/>
      <c r="H96" s="192">
        <v>20</v>
      </c>
      <c r="I96" s="337" t="s">
        <v>2124</v>
      </c>
      <c r="J96" s="146">
        <v>12</v>
      </c>
      <c r="K96" s="146">
        <v>27</v>
      </c>
      <c r="L96" s="146">
        <v>13</v>
      </c>
      <c r="M96" s="146">
        <v>14</v>
      </c>
    </row>
    <row r="97" spans="1:13" ht="12" customHeight="1" x14ac:dyDescent="0.2">
      <c r="A97" s="260" t="s">
        <v>1998</v>
      </c>
      <c r="B97" s="375"/>
      <c r="C97" s="146">
        <v>1196</v>
      </c>
      <c r="D97" s="146">
        <v>2246</v>
      </c>
      <c r="E97" s="146">
        <v>992</v>
      </c>
      <c r="F97" s="146">
        <v>1254</v>
      </c>
      <c r="G97" s="9"/>
      <c r="H97" s="192">
        <v>21</v>
      </c>
      <c r="I97" s="337" t="s">
        <v>2125</v>
      </c>
      <c r="J97" s="146">
        <v>21</v>
      </c>
      <c r="K97" s="146">
        <v>73</v>
      </c>
      <c r="L97" s="146">
        <v>35</v>
      </c>
      <c r="M97" s="146">
        <v>38</v>
      </c>
    </row>
    <row r="98" spans="1:13" ht="12" customHeight="1" x14ac:dyDescent="0.2">
      <c r="A98" s="192">
        <v>22</v>
      </c>
      <c r="B98" s="337" t="s">
        <v>2126</v>
      </c>
      <c r="C98" s="146">
        <v>72</v>
      </c>
      <c r="D98" s="146">
        <v>174</v>
      </c>
      <c r="E98" s="146">
        <v>81</v>
      </c>
      <c r="F98" s="146">
        <v>93</v>
      </c>
      <c r="G98" s="9"/>
      <c r="H98" s="192">
        <v>22</v>
      </c>
      <c r="I98" s="337" t="s">
        <v>2127</v>
      </c>
      <c r="J98" s="146">
        <v>51</v>
      </c>
      <c r="K98" s="146">
        <v>122</v>
      </c>
      <c r="L98" s="146">
        <v>65</v>
      </c>
      <c r="M98" s="146">
        <v>57</v>
      </c>
    </row>
    <row r="99" spans="1:13" ht="12" customHeight="1" x14ac:dyDescent="0.2">
      <c r="A99" s="192">
        <v>23</v>
      </c>
      <c r="B99" s="337" t="s">
        <v>2016</v>
      </c>
      <c r="C99" s="146">
        <v>43</v>
      </c>
      <c r="D99" s="146">
        <v>107</v>
      </c>
      <c r="E99" s="146">
        <v>55</v>
      </c>
      <c r="F99" s="146">
        <v>52</v>
      </c>
      <c r="G99" s="9"/>
      <c r="H99" s="192">
        <v>23</v>
      </c>
      <c r="I99" s="337" t="s">
        <v>2128</v>
      </c>
      <c r="J99" s="146">
        <v>15</v>
      </c>
      <c r="K99" s="146">
        <v>41</v>
      </c>
      <c r="L99" s="146">
        <v>20</v>
      </c>
      <c r="M99" s="146">
        <v>21</v>
      </c>
    </row>
    <row r="100" spans="1:13" ht="12" customHeight="1" x14ac:dyDescent="0.2">
      <c r="A100" s="192">
        <v>24</v>
      </c>
      <c r="B100" s="337" t="s">
        <v>2129</v>
      </c>
      <c r="C100" s="146">
        <v>21</v>
      </c>
      <c r="D100" s="146">
        <v>44</v>
      </c>
      <c r="E100" s="146">
        <v>19</v>
      </c>
      <c r="F100" s="146">
        <v>25</v>
      </c>
      <c r="G100" s="9"/>
      <c r="H100" s="192">
        <v>24</v>
      </c>
      <c r="I100" s="337" t="s">
        <v>2130</v>
      </c>
      <c r="J100" s="146">
        <v>20</v>
      </c>
      <c r="K100" s="146">
        <v>45</v>
      </c>
      <c r="L100" s="146">
        <v>22</v>
      </c>
      <c r="M100" s="146">
        <v>23</v>
      </c>
    </row>
    <row r="101" spans="1:13" ht="12" customHeight="1" x14ac:dyDescent="0.2">
      <c r="A101" s="192">
        <v>25</v>
      </c>
      <c r="B101" s="337" t="s">
        <v>2131</v>
      </c>
      <c r="C101" s="146">
        <v>23</v>
      </c>
      <c r="D101" s="146">
        <v>51</v>
      </c>
      <c r="E101" s="146">
        <v>28</v>
      </c>
      <c r="F101" s="146">
        <v>23</v>
      </c>
      <c r="G101" s="9"/>
      <c r="H101" s="192">
        <v>25</v>
      </c>
      <c r="I101" s="337" t="s">
        <v>2132</v>
      </c>
      <c r="J101" s="146">
        <v>9</v>
      </c>
      <c r="K101" s="146">
        <v>18</v>
      </c>
      <c r="L101" s="146">
        <v>7</v>
      </c>
      <c r="M101" s="146">
        <v>11</v>
      </c>
    </row>
    <row r="102" spans="1:13" ht="12" customHeight="1" x14ac:dyDescent="0.2">
      <c r="A102" s="192">
        <v>26</v>
      </c>
      <c r="B102" s="337" t="s">
        <v>2133</v>
      </c>
      <c r="C102" s="146">
        <v>17</v>
      </c>
      <c r="D102" s="146">
        <v>27</v>
      </c>
      <c r="E102" s="146">
        <v>14</v>
      </c>
      <c r="F102" s="146">
        <v>13</v>
      </c>
      <c r="G102" s="9"/>
      <c r="H102" s="192">
        <v>26</v>
      </c>
      <c r="I102" s="337" t="s">
        <v>2134</v>
      </c>
      <c r="J102" s="146">
        <v>46</v>
      </c>
      <c r="K102" s="146">
        <v>105</v>
      </c>
      <c r="L102" s="146">
        <v>55</v>
      </c>
      <c r="M102" s="146">
        <v>50</v>
      </c>
    </row>
    <row r="103" spans="1:13" ht="12" customHeight="1" x14ac:dyDescent="0.2">
      <c r="A103" s="192">
        <v>27</v>
      </c>
      <c r="B103" s="337" t="s">
        <v>2135</v>
      </c>
      <c r="C103" s="146">
        <v>29</v>
      </c>
      <c r="D103" s="146">
        <v>68</v>
      </c>
      <c r="E103" s="146">
        <v>37</v>
      </c>
      <c r="F103" s="146">
        <v>31</v>
      </c>
      <c r="G103" s="9"/>
      <c r="H103" s="260" t="s">
        <v>1998</v>
      </c>
      <c r="I103" s="375"/>
      <c r="J103" s="146">
        <v>225</v>
      </c>
      <c r="K103" s="146">
        <v>577</v>
      </c>
      <c r="L103" s="146">
        <v>291</v>
      </c>
      <c r="M103" s="146">
        <v>286</v>
      </c>
    </row>
    <row r="104" spans="1:13" ht="12" customHeight="1" x14ac:dyDescent="0.2">
      <c r="A104" s="192">
        <v>28</v>
      </c>
      <c r="B104" s="337" t="s">
        <v>2136</v>
      </c>
      <c r="C104" s="146">
        <v>38</v>
      </c>
      <c r="D104" s="146">
        <v>65</v>
      </c>
      <c r="E104" s="146">
        <v>30</v>
      </c>
      <c r="F104" s="146">
        <v>35</v>
      </c>
      <c r="G104" s="9"/>
      <c r="H104" s="192">
        <v>27</v>
      </c>
      <c r="I104" s="337" t="s">
        <v>2137</v>
      </c>
      <c r="J104" s="146">
        <v>56</v>
      </c>
      <c r="K104" s="146">
        <v>99</v>
      </c>
      <c r="L104" s="146">
        <v>51</v>
      </c>
      <c r="M104" s="146">
        <v>48</v>
      </c>
    </row>
    <row r="105" spans="1:13" ht="12" customHeight="1" x14ac:dyDescent="0.2">
      <c r="A105" s="192">
        <v>29</v>
      </c>
      <c r="B105" s="337" t="s">
        <v>2138</v>
      </c>
      <c r="C105" s="146">
        <v>28</v>
      </c>
      <c r="D105" s="146">
        <v>72</v>
      </c>
      <c r="E105" s="146">
        <v>32</v>
      </c>
      <c r="F105" s="146">
        <v>40</v>
      </c>
      <c r="G105" s="9"/>
      <c r="H105" s="192">
        <v>28</v>
      </c>
      <c r="I105" s="337" t="s">
        <v>2139</v>
      </c>
      <c r="J105" s="146">
        <v>23</v>
      </c>
      <c r="K105" s="146">
        <v>67</v>
      </c>
      <c r="L105" s="146">
        <v>36</v>
      </c>
      <c r="M105" s="146">
        <v>31</v>
      </c>
    </row>
    <row r="106" spans="1:13" ht="12" customHeight="1" x14ac:dyDescent="0.2">
      <c r="A106" s="192">
        <v>30</v>
      </c>
      <c r="B106" s="337" t="s">
        <v>2140</v>
      </c>
      <c r="C106" s="146">
        <v>50</v>
      </c>
      <c r="D106" s="146">
        <v>73</v>
      </c>
      <c r="E106" s="146">
        <v>24</v>
      </c>
      <c r="F106" s="146">
        <v>49</v>
      </c>
      <c r="G106" s="9"/>
      <c r="H106" s="192">
        <v>29</v>
      </c>
      <c r="I106" s="337" t="s">
        <v>2141</v>
      </c>
      <c r="J106" s="146">
        <v>14</v>
      </c>
      <c r="K106" s="146">
        <v>30</v>
      </c>
      <c r="L106" s="146">
        <v>14</v>
      </c>
      <c r="M106" s="146">
        <v>16</v>
      </c>
    </row>
    <row r="107" spans="1:13" ht="12" customHeight="1" x14ac:dyDescent="0.2">
      <c r="A107" s="192">
        <v>31</v>
      </c>
      <c r="B107" s="337" t="s">
        <v>2142</v>
      </c>
      <c r="C107" s="146">
        <v>40</v>
      </c>
      <c r="D107" s="146">
        <v>118</v>
      </c>
      <c r="E107" s="146">
        <v>58</v>
      </c>
      <c r="F107" s="146">
        <v>60</v>
      </c>
      <c r="G107" s="9"/>
      <c r="H107" s="192">
        <v>30</v>
      </c>
      <c r="I107" s="337" t="s">
        <v>2143</v>
      </c>
      <c r="J107" s="146">
        <v>28</v>
      </c>
      <c r="K107" s="146">
        <v>70</v>
      </c>
      <c r="L107" s="146">
        <v>33</v>
      </c>
      <c r="M107" s="146">
        <v>37</v>
      </c>
    </row>
    <row r="108" spans="1:13" ht="12" customHeight="1" x14ac:dyDescent="0.2">
      <c r="A108" s="260" t="s">
        <v>631</v>
      </c>
      <c r="B108" s="375"/>
      <c r="C108" s="146">
        <v>361</v>
      </c>
      <c r="D108" s="146">
        <v>799</v>
      </c>
      <c r="E108" s="146">
        <v>378</v>
      </c>
      <c r="F108" s="146">
        <v>421</v>
      </c>
      <c r="G108" s="9"/>
      <c r="H108" s="192">
        <v>31</v>
      </c>
      <c r="I108" s="337" t="s">
        <v>2144</v>
      </c>
      <c r="J108" s="146">
        <v>76</v>
      </c>
      <c r="K108" s="146">
        <v>175</v>
      </c>
      <c r="L108" s="146">
        <v>79</v>
      </c>
      <c r="M108" s="146">
        <v>96</v>
      </c>
    </row>
    <row r="109" spans="1:13" ht="12" customHeight="1" x14ac:dyDescent="0.2">
      <c r="A109" s="260" t="s">
        <v>1251</v>
      </c>
      <c r="B109" s="375"/>
      <c r="C109" s="146">
        <v>1557</v>
      </c>
      <c r="D109" s="146">
        <v>3045</v>
      </c>
      <c r="E109" s="146">
        <v>1370</v>
      </c>
      <c r="F109" s="146">
        <v>1675</v>
      </c>
      <c r="G109" s="9"/>
      <c r="H109" s="192">
        <v>32</v>
      </c>
      <c r="I109" s="337" t="s">
        <v>2145</v>
      </c>
      <c r="J109" s="146">
        <v>22</v>
      </c>
      <c r="K109" s="146">
        <v>39</v>
      </c>
      <c r="L109" s="146">
        <v>18</v>
      </c>
      <c r="M109" s="146">
        <v>21</v>
      </c>
    </row>
    <row r="110" spans="1:13" ht="12" customHeight="1" x14ac:dyDescent="0.2">
      <c r="A110" s="9"/>
      <c r="G110" s="9"/>
      <c r="H110" s="192">
        <v>33</v>
      </c>
      <c r="I110" s="337" t="s">
        <v>2146</v>
      </c>
      <c r="J110" s="146">
        <v>28</v>
      </c>
      <c r="K110" s="146">
        <v>69</v>
      </c>
      <c r="L110" s="146">
        <v>34</v>
      </c>
      <c r="M110" s="146">
        <v>35</v>
      </c>
    </row>
    <row r="111" spans="1:13" ht="12" customHeight="1" x14ac:dyDescent="0.2">
      <c r="A111" s="9"/>
      <c r="G111" s="9"/>
      <c r="H111" s="192">
        <v>34</v>
      </c>
      <c r="I111" s="337" t="s">
        <v>647</v>
      </c>
      <c r="J111" s="146">
        <v>142</v>
      </c>
      <c r="K111" s="146">
        <v>350</v>
      </c>
      <c r="L111" s="146">
        <v>176</v>
      </c>
      <c r="M111" s="146">
        <v>174</v>
      </c>
    </row>
    <row r="112" spans="1:13" ht="12" customHeight="1" x14ac:dyDescent="0.2">
      <c r="A112" s="9"/>
      <c r="G112" s="9"/>
      <c r="H112" s="192">
        <v>35</v>
      </c>
      <c r="I112" s="337" t="s">
        <v>2147</v>
      </c>
      <c r="J112" s="146">
        <v>89</v>
      </c>
      <c r="K112" s="146">
        <v>220</v>
      </c>
      <c r="L112" s="146">
        <v>101</v>
      </c>
      <c r="M112" s="146">
        <v>119</v>
      </c>
    </row>
    <row r="113" spans="1:13" ht="12" customHeight="1" x14ac:dyDescent="0.2">
      <c r="A113" s="9"/>
      <c r="G113" s="9"/>
      <c r="H113" s="192">
        <v>36</v>
      </c>
      <c r="I113" s="337" t="s">
        <v>2148</v>
      </c>
      <c r="J113" s="146">
        <v>54</v>
      </c>
      <c r="K113" s="146">
        <v>134</v>
      </c>
      <c r="L113" s="146">
        <v>69</v>
      </c>
      <c r="M113" s="146">
        <v>65</v>
      </c>
    </row>
    <row r="114" spans="1:13" ht="12" customHeight="1" x14ac:dyDescent="0.2">
      <c r="A114" s="9"/>
      <c r="G114" s="9"/>
      <c r="H114" s="192">
        <v>37</v>
      </c>
      <c r="I114" s="337" t="s">
        <v>2149</v>
      </c>
      <c r="J114" s="146">
        <v>73</v>
      </c>
      <c r="K114" s="146">
        <v>171</v>
      </c>
      <c r="L114" s="146">
        <v>75</v>
      </c>
      <c r="M114" s="146">
        <v>96</v>
      </c>
    </row>
    <row r="115" spans="1:13" ht="12" customHeight="1" x14ac:dyDescent="0.2">
      <c r="A115" s="9"/>
      <c r="G115" s="9"/>
      <c r="H115" s="192">
        <v>38</v>
      </c>
      <c r="I115" s="337" t="s">
        <v>2150</v>
      </c>
      <c r="J115" s="146">
        <v>122</v>
      </c>
      <c r="K115" s="146">
        <v>297</v>
      </c>
      <c r="L115" s="146">
        <v>143</v>
      </c>
      <c r="M115" s="146">
        <v>154</v>
      </c>
    </row>
    <row r="116" spans="1:13" ht="12" customHeight="1" x14ac:dyDescent="0.2">
      <c r="A116" s="9"/>
      <c r="G116" s="9"/>
      <c r="H116" s="192">
        <v>39</v>
      </c>
      <c r="I116" s="337" t="s">
        <v>2151</v>
      </c>
      <c r="J116" s="146">
        <v>70</v>
      </c>
      <c r="K116" s="146">
        <v>164</v>
      </c>
      <c r="L116" s="146">
        <v>81</v>
      </c>
      <c r="M116" s="146">
        <v>83</v>
      </c>
    </row>
    <row r="117" spans="1:13" ht="12" customHeight="1" x14ac:dyDescent="0.2">
      <c r="A117" s="9"/>
      <c r="G117" s="9"/>
      <c r="H117" s="192">
        <v>40</v>
      </c>
      <c r="I117" s="337" t="s">
        <v>2152</v>
      </c>
      <c r="J117" s="146">
        <v>139</v>
      </c>
      <c r="K117" s="146">
        <v>333</v>
      </c>
      <c r="L117" s="146">
        <v>154</v>
      </c>
      <c r="M117" s="146">
        <v>179</v>
      </c>
    </row>
    <row r="118" spans="1:13" ht="12" customHeight="1" x14ac:dyDescent="0.2">
      <c r="A118" s="9"/>
      <c r="G118" s="9"/>
      <c r="H118" s="192">
        <v>41</v>
      </c>
      <c r="I118" s="337" t="s">
        <v>2153</v>
      </c>
      <c r="J118" s="146">
        <v>53</v>
      </c>
      <c r="K118" s="146">
        <v>124</v>
      </c>
      <c r="L118" s="146">
        <v>63</v>
      </c>
      <c r="M118" s="146">
        <v>61</v>
      </c>
    </row>
    <row r="119" spans="1:13" ht="12" customHeight="1" x14ac:dyDescent="0.2">
      <c r="A119" s="9"/>
      <c r="G119" s="9"/>
      <c r="H119" s="192">
        <v>42</v>
      </c>
      <c r="I119" s="337" t="s">
        <v>2154</v>
      </c>
      <c r="J119" s="146">
        <v>41</v>
      </c>
      <c r="K119" s="146">
        <v>115</v>
      </c>
      <c r="L119" s="146">
        <v>53</v>
      </c>
      <c r="M119" s="146">
        <v>62</v>
      </c>
    </row>
    <row r="120" spans="1:13" ht="12" customHeight="1" x14ac:dyDescent="0.2">
      <c r="A120" s="9"/>
      <c r="G120" s="9"/>
      <c r="H120" s="192">
        <v>43</v>
      </c>
      <c r="I120" s="337" t="s">
        <v>2155</v>
      </c>
      <c r="J120" s="146">
        <v>16</v>
      </c>
      <c r="K120" s="146">
        <v>35</v>
      </c>
      <c r="L120" s="146">
        <v>13</v>
      </c>
      <c r="M120" s="146">
        <v>22</v>
      </c>
    </row>
    <row r="121" spans="1:13" ht="12" customHeight="1" x14ac:dyDescent="0.2">
      <c r="A121" s="9"/>
      <c r="G121" s="9"/>
      <c r="H121" s="260" t="s">
        <v>1998</v>
      </c>
      <c r="I121" s="375"/>
      <c r="J121" s="146">
        <v>1046</v>
      </c>
      <c r="K121" s="146">
        <v>2492</v>
      </c>
      <c r="L121" s="146">
        <v>1193</v>
      </c>
      <c r="M121" s="146">
        <v>1299</v>
      </c>
    </row>
    <row r="122" spans="1:13" ht="12" customHeight="1" x14ac:dyDescent="0.2">
      <c r="A122" s="9"/>
      <c r="G122" s="9"/>
      <c r="H122" s="157"/>
      <c r="I122" s="378" t="s">
        <v>2156</v>
      </c>
      <c r="J122" s="146">
        <v>85</v>
      </c>
      <c r="K122" s="146">
        <v>85</v>
      </c>
      <c r="L122" s="146">
        <v>12</v>
      </c>
      <c r="M122" s="146">
        <v>73</v>
      </c>
    </row>
    <row r="123" spans="1:13" ht="12" customHeight="1" x14ac:dyDescent="0.2">
      <c r="A123" s="9"/>
      <c r="G123" s="9"/>
      <c r="H123" s="260" t="s">
        <v>2157</v>
      </c>
      <c r="I123" s="375"/>
      <c r="J123" s="146">
        <v>1752</v>
      </c>
      <c r="K123" s="146">
        <v>4036</v>
      </c>
      <c r="L123" s="146">
        <v>1934</v>
      </c>
      <c r="M123" s="146">
        <v>2102</v>
      </c>
    </row>
    <row r="124" spans="1:13" ht="12" customHeight="1" x14ac:dyDescent="0.2">
      <c r="A124" s="9"/>
      <c r="G124" s="9"/>
      <c r="H124" s="46"/>
      <c r="I124" s="125"/>
      <c r="J124" s="158"/>
      <c r="K124" s="158"/>
      <c r="L124" s="158"/>
      <c r="M124" s="158"/>
    </row>
    <row r="125" spans="1:13" ht="12" customHeight="1" x14ac:dyDescent="0.2">
      <c r="A125" s="9"/>
      <c r="G125" s="9"/>
      <c r="H125" s="46"/>
      <c r="I125" s="125"/>
      <c r="J125" s="158"/>
      <c r="K125" s="158"/>
      <c r="L125" s="158"/>
      <c r="M125" s="158"/>
    </row>
    <row r="126" spans="1:13" ht="12" customHeight="1" x14ac:dyDescent="0.2">
      <c r="A126" s="6" t="s">
        <v>1791</v>
      </c>
      <c r="G126" s="9"/>
      <c r="I126" s="89"/>
    </row>
    <row r="127" spans="1:13" ht="12" customHeight="1" x14ac:dyDescent="0.2">
      <c r="A127" s="192"/>
      <c r="B127" s="192" t="s">
        <v>1247</v>
      </c>
      <c r="C127" s="192" t="s">
        <v>1248</v>
      </c>
      <c r="D127" s="192" t="s">
        <v>1746</v>
      </c>
      <c r="E127" s="192" t="s">
        <v>1747</v>
      </c>
      <c r="F127" s="192" t="s">
        <v>421</v>
      </c>
      <c r="G127" s="9"/>
      <c r="H127" s="192"/>
      <c r="I127" s="99" t="s">
        <v>1247</v>
      </c>
      <c r="J127" s="192" t="s">
        <v>1248</v>
      </c>
      <c r="K127" s="192" t="s">
        <v>1746</v>
      </c>
      <c r="L127" s="192" t="s">
        <v>1747</v>
      </c>
      <c r="M127" s="192" t="s">
        <v>421</v>
      </c>
    </row>
    <row r="128" spans="1:13" ht="12" customHeight="1" x14ac:dyDescent="0.2">
      <c r="A128" s="192">
        <v>1</v>
      </c>
      <c r="B128" s="337" t="s">
        <v>2158</v>
      </c>
      <c r="C128" s="146">
        <v>88</v>
      </c>
      <c r="D128" s="146">
        <v>196</v>
      </c>
      <c r="E128" s="146">
        <v>95</v>
      </c>
      <c r="F128" s="146">
        <v>101</v>
      </c>
      <c r="H128" s="192">
        <v>57</v>
      </c>
      <c r="I128" s="337" t="s">
        <v>288</v>
      </c>
      <c r="J128" s="146">
        <v>77</v>
      </c>
      <c r="K128" s="146">
        <v>191</v>
      </c>
      <c r="L128" s="146">
        <v>94</v>
      </c>
      <c r="M128" s="146">
        <v>97</v>
      </c>
    </row>
    <row r="129" spans="1:13" ht="12" customHeight="1" x14ac:dyDescent="0.2">
      <c r="A129" s="192">
        <v>2</v>
      </c>
      <c r="B129" s="337" t="s">
        <v>2160</v>
      </c>
      <c r="C129" s="146">
        <v>100</v>
      </c>
      <c r="D129" s="146">
        <v>231</v>
      </c>
      <c r="E129" s="146">
        <v>104</v>
      </c>
      <c r="F129" s="146">
        <v>127</v>
      </c>
      <c r="H129" s="192">
        <v>58</v>
      </c>
      <c r="I129" s="337" t="s">
        <v>289</v>
      </c>
      <c r="J129" s="146">
        <v>48</v>
      </c>
      <c r="K129" s="146">
        <v>112</v>
      </c>
      <c r="L129" s="146">
        <v>50</v>
      </c>
      <c r="M129" s="146">
        <v>62</v>
      </c>
    </row>
    <row r="130" spans="1:13" ht="12" customHeight="1" x14ac:dyDescent="0.2">
      <c r="A130" s="192">
        <v>3</v>
      </c>
      <c r="B130" s="337" t="s">
        <v>193</v>
      </c>
      <c r="C130" s="146">
        <v>142</v>
      </c>
      <c r="D130" s="146">
        <v>361</v>
      </c>
      <c r="E130" s="146">
        <v>170</v>
      </c>
      <c r="F130" s="146">
        <v>191</v>
      </c>
      <c r="H130" s="192">
        <v>59</v>
      </c>
      <c r="I130" s="337" t="s">
        <v>290</v>
      </c>
      <c r="J130" s="146">
        <v>73</v>
      </c>
      <c r="K130" s="146">
        <v>186</v>
      </c>
      <c r="L130" s="146">
        <v>88</v>
      </c>
      <c r="M130" s="146">
        <v>98</v>
      </c>
    </row>
    <row r="131" spans="1:13" ht="12" customHeight="1" x14ac:dyDescent="0.2">
      <c r="A131" s="192">
        <v>4</v>
      </c>
      <c r="B131" s="337" t="s">
        <v>195</v>
      </c>
      <c r="C131" s="146">
        <v>123</v>
      </c>
      <c r="D131" s="146">
        <v>299</v>
      </c>
      <c r="E131" s="146">
        <v>150</v>
      </c>
      <c r="F131" s="146">
        <v>149</v>
      </c>
      <c r="H131" s="192">
        <v>60</v>
      </c>
      <c r="I131" s="337" t="s">
        <v>291</v>
      </c>
      <c r="J131" s="146">
        <v>103</v>
      </c>
      <c r="K131" s="146">
        <v>259</v>
      </c>
      <c r="L131" s="146">
        <v>122</v>
      </c>
      <c r="M131" s="146">
        <v>137</v>
      </c>
    </row>
    <row r="132" spans="1:13" ht="12" customHeight="1" x14ac:dyDescent="0.2">
      <c r="A132" s="192">
        <v>5</v>
      </c>
      <c r="B132" s="337" t="s">
        <v>197</v>
      </c>
      <c r="C132" s="146">
        <v>48</v>
      </c>
      <c r="D132" s="146">
        <v>119</v>
      </c>
      <c r="E132" s="146">
        <v>61</v>
      </c>
      <c r="F132" s="146">
        <v>58</v>
      </c>
      <c r="H132" s="192">
        <v>61</v>
      </c>
      <c r="I132" s="337" t="s">
        <v>292</v>
      </c>
      <c r="J132" s="146">
        <v>69</v>
      </c>
      <c r="K132" s="146">
        <v>157</v>
      </c>
      <c r="L132" s="146">
        <v>80</v>
      </c>
      <c r="M132" s="146">
        <v>77</v>
      </c>
    </row>
    <row r="133" spans="1:13" ht="12" customHeight="1" x14ac:dyDescent="0.2">
      <c r="A133" s="192">
        <v>6</v>
      </c>
      <c r="B133" s="337" t="s">
        <v>199</v>
      </c>
      <c r="C133" s="146">
        <v>109</v>
      </c>
      <c r="D133" s="146">
        <v>280</v>
      </c>
      <c r="E133" s="146">
        <v>130</v>
      </c>
      <c r="F133" s="146">
        <v>150</v>
      </c>
      <c r="H133" s="192">
        <v>62</v>
      </c>
      <c r="I133" s="337" t="s">
        <v>293</v>
      </c>
      <c r="J133" s="146">
        <v>109</v>
      </c>
      <c r="K133" s="146">
        <v>241</v>
      </c>
      <c r="L133" s="146">
        <v>118</v>
      </c>
      <c r="M133" s="146">
        <v>123</v>
      </c>
    </row>
    <row r="134" spans="1:13" ht="12" customHeight="1" x14ac:dyDescent="0.2">
      <c r="A134" s="192">
        <v>7</v>
      </c>
      <c r="B134" s="337" t="s">
        <v>201</v>
      </c>
      <c r="C134" s="146">
        <v>108</v>
      </c>
      <c r="D134" s="146">
        <v>273</v>
      </c>
      <c r="E134" s="146">
        <v>143</v>
      </c>
      <c r="F134" s="146">
        <v>130</v>
      </c>
      <c r="H134" s="192">
        <v>63</v>
      </c>
      <c r="I134" s="337" t="s">
        <v>294</v>
      </c>
      <c r="J134" s="146">
        <v>111</v>
      </c>
      <c r="K134" s="146">
        <v>264</v>
      </c>
      <c r="L134" s="146">
        <v>118</v>
      </c>
      <c r="M134" s="146">
        <v>146</v>
      </c>
    </row>
    <row r="135" spans="1:13" ht="12" customHeight="1" x14ac:dyDescent="0.2">
      <c r="A135" s="192">
        <v>8</v>
      </c>
      <c r="B135" s="337" t="s">
        <v>202</v>
      </c>
      <c r="C135" s="146">
        <v>141</v>
      </c>
      <c r="D135" s="146">
        <v>374</v>
      </c>
      <c r="E135" s="146">
        <v>189</v>
      </c>
      <c r="F135" s="146">
        <v>185</v>
      </c>
      <c r="H135" s="260" t="s">
        <v>1998</v>
      </c>
      <c r="I135" s="375"/>
      <c r="J135" s="146">
        <v>590</v>
      </c>
      <c r="K135" s="146">
        <v>1410</v>
      </c>
      <c r="L135" s="146">
        <v>670</v>
      </c>
      <c r="M135" s="146">
        <v>740</v>
      </c>
    </row>
    <row r="136" spans="1:13" ht="12" customHeight="1" x14ac:dyDescent="0.2">
      <c r="A136" s="192">
        <v>9</v>
      </c>
      <c r="B136" s="337" t="s">
        <v>204</v>
      </c>
      <c r="C136" s="146">
        <v>69</v>
      </c>
      <c r="D136" s="146">
        <v>169</v>
      </c>
      <c r="E136" s="146">
        <v>86</v>
      </c>
      <c r="F136" s="146">
        <v>83</v>
      </c>
      <c r="H136" s="192">
        <v>64</v>
      </c>
      <c r="I136" s="337" t="s">
        <v>318</v>
      </c>
      <c r="J136" s="146">
        <v>49</v>
      </c>
      <c r="K136" s="146">
        <v>114</v>
      </c>
      <c r="L136" s="146">
        <v>55</v>
      </c>
      <c r="M136" s="146">
        <v>59</v>
      </c>
    </row>
    <row r="137" spans="1:13" ht="12" customHeight="1" x14ac:dyDescent="0.2">
      <c r="A137" s="192">
        <v>10</v>
      </c>
      <c r="B137" s="337" t="s">
        <v>206</v>
      </c>
      <c r="C137" s="146">
        <v>102</v>
      </c>
      <c r="D137" s="146">
        <v>249</v>
      </c>
      <c r="E137" s="146">
        <v>104</v>
      </c>
      <c r="F137" s="146">
        <v>145</v>
      </c>
      <c r="H137" s="192">
        <v>65</v>
      </c>
      <c r="I137" s="337" t="s">
        <v>319</v>
      </c>
      <c r="J137" s="146">
        <v>79</v>
      </c>
      <c r="K137" s="146">
        <v>173</v>
      </c>
      <c r="L137" s="146">
        <v>81</v>
      </c>
      <c r="M137" s="146">
        <v>92</v>
      </c>
    </row>
    <row r="138" spans="1:13" ht="12" customHeight="1" x14ac:dyDescent="0.2">
      <c r="A138" s="192">
        <v>11</v>
      </c>
      <c r="B138" s="337" t="s">
        <v>207</v>
      </c>
      <c r="C138" s="146">
        <v>53</v>
      </c>
      <c r="D138" s="146">
        <v>119</v>
      </c>
      <c r="E138" s="146">
        <v>58</v>
      </c>
      <c r="F138" s="146">
        <v>61</v>
      </c>
      <c r="H138" s="192">
        <v>66</v>
      </c>
      <c r="I138" s="337" t="s">
        <v>320</v>
      </c>
      <c r="J138" s="146">
        <v>42</v>
      </c>
      <c r="K138" s="146">
        <v>114</v>
      </c>
      <c r="L138" s="146">
        <v>54</v>
      </c>
      <c r="M138" s="146">
        <v>60</v>
      </c>
    </row>
    <row r="139" spans="1:13" ht="12" customHeight="1" x14ac:dyDescent="0.2">
      <c r="A139" s="192">
        <v>12</v>
      </c>
      <c r="B139" s="337" t="s">
        <v>209</v>
      </c>
      <c r="C139" s="146">
        <v>61</v>
      </c>
      <c r="D139" s="146">
        <v>148</v>
      </c>
      <c r="E139" s="146">
        <v>70</v>
      </c>
      <c r="F139" s="146">
        <v>78</v>
      </c>
      <c r="H139" s="192">
        <v>67</v>
      </c>
      <c r="I139" s="337" t="s">
        <v>321</v>
      </c>
      <c r="J139" s="146">
        <v>15</v>
      </c>
      <c r="K139" s="146">
        <v>35</v>
      </c>
      <c r="L139" s="146">
        <v>17</v>
      </c>
      <c r="M139" s="146">
        <v>18</v>
      </c>
    </row>
    <row r="140" spans="1:13" ht="12" customHeight="1" x14ac:dyDescent="0.2">
      <c r="A140" s="192">
        <v>13</v>
      </c>
      <c r="B140" s="337" t="s">
        <v>211</v>
      </c>
      <c r="C140" s="146">
        <v>41</v>
      </c>
      <c r="D140" s="146">
        <v>108</v>
      </c>
      <c r="E140" s="146">
        <v>51</v>
      </c>
      <c r="F140" s="146">
        <v>57</v>
      </c>
      <c r="H140" s="192">
        <v>68</v>
      </c>
      <c r="I140" s="337" t="s">
        <v>322</v>
      </c>
      <c r="J140" s="146">
        <v>15</v>
      </c>
      <c r="K140" s="146">
        <v>42</v>
      </c>
      <c r="L140" s="146">
        <v>24</v>
      </c>
      <c r="M140" s="146">
        <v>18</v>
      </c>
    </row>
    <row r="141" spans="1:13" ht="12" customHeight="1" x14ac:dyDescent="0.2">
      <c r="A141" s="260" t="s">
        <v>1998</v>
      </c>
      <c r="B141" s="375"/>
      <c r="C141" s="146">
        <v>1185</v>
      </c>
      <c r="D141" s="146">
        <v>2926</v>
      </c>
      <c r="E141" s="146">
        <v>1411</v>
      </c>
      <c r="F141" s="146">
        <v>1515</v>
      </c>
      <c r="H141" s="192">
        <v>69</v>
      </c>
      <c r="I141" s="337" t="s">
        <v>323</v>
      </c>
      <c r="J141" s="146">
        <v>13</v>
      </c>
      <c r="K141" s="146">
        <v>34</v>
      </c>
      <c r="L141" s="146">
        <v>15</v>
      </c>
      <c r="M141" s="146">
        <v>19</v>
      </c>
    </row>
    <row r="142" spans="1:13" ht="12" customHeight="1" x14ac:dyDescent="0.2">
      <c r="A142" s="192">
        <v>14</v>
      </c>
      <c r="B142" s="337" t="s">
        <v>213</v>
      </c>
      <c r="C142" s="146">
        <v>54</v>
      </c>
      <c r="D142" s="146">
        <v>161</v>
      </c>
      <c r="E142" s="146">
        <v>77</v>
      </c>
      <c r="F142" s="146">
        <v>84</v>
      </c>
      <c r="H142" s="192">
        <v>70</v>
      </c>
      <c r="I142" s="337" t="s">
        <v>324</v>
      </c>
      <c r="J142" s="146">
        <v>77</v>
      </c>
      <c r="K142" s="146">
        <v>162</v>
      </c>
      <c r="L142" s="146">
        <v>80</v>
      </c>
      <c r="M142" s="146">
        <v>82</v>
      </c>
    </row>
    <row r="143" spans="1:13" ht="12" customHeight="1" x14ac:dyDescent="0.2">
      <c r="A143" s="192">
        <v>15</v>
      </c>
      <c r="B143" s="337" t="s">
        <v>215</v>
      </c>
      <c r="C143" s="146">
        <v>40</v>
      </c>
      <c r="D143" s="146">
        <v>100</v>
      </c>
      <c r="E143" s="146">
        <v>55</v>
      </c>
      <c r="F143" s="146">
        <v>45</v>
      </c>
      <c r="H143" s="260" t="s">
        <v>1998</v>
      </c>
      <c r="I143" s="375"/>
      <c r="J143" s="146">
        <v>290</v>
      </c>
      <c r="K143" s="146">
        <v>674</v>
      </c>
      <c r="L143" s="146">
        <v>326</v>
      </c>
      <c r="M143" s="146">
        <v>348</v>
      </c>
    </row>
    <row r="144" spans="1:13" ht="12" customHeight="1" x14ac:dyDescent="0.2">
      <c r="A144" s="192">
        <v>16</v>
      </c>
      <c r="B144" s="337" t="s">
        <v>217</v>
      </c>
      <c r="C144" s="146">
        <v>25</v>
      </c>
      <c r="D144" s="146">
        <v>74</v>
      </c>
      <c r="E144" s="146">
        <v>33</v>
      </c>
      <c r="F144" s="146">
        <v>41</v>
      </c>
      <c r="H144" s="159"/>
      <c r="I144" s="336" t="s">
        <v>325</v>
      </c>
      <c r="J144" s="146">
        <v>100</v>
      </c>
      <c r="K144" s="146">
        <v>100</v>
      </c>
      <c r="L144" s="146">
        <v>19</v>
      </c>
      <c r="M144" s="146">
        <v>81</v>
      </c>
    </row>
    <row r="145" spans="1:13" ht="12" customHeight="1" x14ac:dyDescent="0.2">
      <c r="A145" s="192">
        <v>17</v>
      </c>
      <c r="B145" s="337" t="s">
        <v>2001</v>
      </c>
      <c r="C145" s="146">
        <v>32</v>
      </c>
      <c r="D145" s="146">
        <v>76</v>
      </c>
      <c r="E145" s="146">
        <v>35</v>
      </c>
      <c r="F145" s="146">
        <v>41</v>
      </c>
      <c r="H145" s="159"/>
      <c r="I145" s="388" t="s">
        <v>326</v>
      </c>
      <c r="J145" s="146">
        <v>43</v>
      </c>
      <c r="K145" s="146">
        <v>44</v>
      </c>
      <c r="L145" s="146">
        <v>21</v>
      </c>
      <c r="M145" s="146">
        <v>23</v>
      </c>
    </row>
    <row r="146" spans="1:13" ht="12" customHeight="1" x14ac:dyDescent="0.2">
      <c r="A146" s="192">
        <v>18</v>
      </c>
      <c r="B146" s="337" t="s">
        <v>219</v>
      </c>
      <c r="C146" s="146">
        <v>29</v>
      </c>
      <c r="D146" s="146">
        <v>73</v>
      </c>
      <c r="E146" s="146">
        <v>35</v>
      </c>
      <c r="F146" s="146">
        <v>38</v>
      </c>
      <c r="H146" s="159"/>
      <c r="I146" s="336" t="s">
        <v>327</v>
      </c>
      <c r="J146" s="146">
        <v>81</v>
      </c>
      <c r="K146" s="146">
        <v>81</v>
      </c>
      <c r="L146" s="146">
        <v>0</v>
      </c>
      <c r="M146" s="146">
        <v>81</v>
      </c>
    </row>
    <row r="147" spans="1:13" ht="12" customHeight="1" x14ac:dyDescent="0.2">
      <c r="A147" s="192">
        <v>19</v>
      </c>
      <c r="B147" s="337" t="s">
        <v>221</v>
      </c>
      <c r="C147" s="146">
        <v>49</v>
      </c>
      <c r="D147" s="146">
        <v>129</v>
      </c>
      <c r="E147" s="146">
        <v>62</v>
      </c>
      <c r="F147" s="146">
        <v>67</v>
      </c>
      <c r="H147" s="260" t="s">
        <v>1792</v>
      </c>
      <c r="I147" s="375"/>
      <c r="J147" s="146">
        <v>6554</v>
      </c>
      <c r="K147" s="146">
        <v>15592</v>
      </c>
      <c r="L147" s="146">
        <v>7475</v>
      </c>
      <c r="M147" s="146">
        <v>8117</v>
      </c>
    </row>
    <row r="148" spans="1:13" ht="12" customHeight="1" x14ac:dyDescent="0.2">
      <c r="A148" s="192">
        <v>20</v>
      </c>
      <c r="B148" s="337" t="s">
        <v>223</v>
      </c>
      <c r="C148" s="146">
        <v>2</v>
      </c>
      <c r="D148" s="146">
        <v>2</v>
      </c>
      <c r="E148" s="146">
        <v>2</v>
      </c>
      <c r="F148" s="146">
        <v>0</v>
      </c>
      <c r="I148" s="89"/>
    </row>
    <row r="149" spans="1:13" ht="12" customHeight="1" x14ac:dyDescent="0.2">
      <c r="A149" s="192">
        <v>21</v>
      </c>
      <c r="B149" s="337" t="s">
        <v>225</v>
      </c>
      <c r="C149" s="146">
        <v>5</v>
      </c>
      <c r="D149" s="146">
        <v>10</v>
      </c>
      <c r="E149" s="146">
        <v>5</v>
      </c>
      <c r="F149" s="146">
        <v>5</v>
      </c>
      <c r="I149" s="89"/>
    </row>
    <row r="150" spans="1:13" ht="12" customHeight="1" x14ac:dyDescent="0.2">
      <c r="A150" s="192">
        <v>22</v>
      </c>
      <c r="B150" s="337" t="s">
        <v>227</v>
      </c>
      <c r="C150" s="146">
        <v>2</v>
      </c>
      <c r="D150" s="146">
        <v>2</v>
      </c>
      <c r="E150" s="146">
        <v>2</v>
      </c>
      <c r="F150" s="146">
        <v>0</v>
      </c>
      <c r="I150" s="89"/>
    </row>
    <row r="151" spans="1:13" ht="12" customHeight="1" x14ac:dyDescent="0.2">
      <c r="A151" s="260" t="s">
        <v>1998</v>
      </c>
      <c r="B151" s="375"/>
      <c r="C151" s="146">
        <v>238</v>
      </c>
      <c r="D151" s="146">
        <v>627</v>
      </c>
      <c r="E151" s="146">
        <v>306</v>
      </c>
      <c r="F151" s="146">
        <v>321</v>
      </c>
      <c r="I151" s="89"/>
    </row>
    <row r="152" spans="1:13" ht="12" customHeight="1" x14ac:dyDescent="0.2">
      <c r="A152" s="192">
        <v>23</v>
      </c>
      <c r="B152" s="337" t="s">
        <v>229</v>
      </c>
      <c r="C152" s="146">
        <v>223</v>
      </c>
      <c r="D152" s="146">
        <v>508</v>
      </c>
      <c r="E152" s="146">
        <v>251</v>
      </c>
      <c r="F152" s="146">
        <v>257</v>
      </c>
      <c r="I152" s="89"/>
    </row>
    <row r="153" spans="1:13" ht="12" customHeight="1" x14ac:dyDescent="0.2">
      <c r="A153" s="192">
        <v>24</v>
      </c>
      <c r="B153" s="337" t="s">
        <v>1989</v>
      </c>
      <c r="C153" s="146">
        <v>118</v>
      </c>
      <c r="D153" s="146">
        <v>290</v>
      </c>
      <c r="E153" s="146">
        <v>142</v>
      </c>
      <c r="F153" s="146">
        <v>148</v>
      </c>
      <c r="I153" s="89"/>
    </row>
    <row r="154" spans="1:13" ht="12" customHeight="1" x14ac:dyDescent="0.2">
      <c r="A154" s="192">
        <v>25</v>
      </c>
      <c r="B154" s="337" t="s">
        <v>231</v>
      </c>
      <c r="C154" s="146">
        <v>105</v>
      </c>
      <c r="D154" s="146">
        <v>280</v>
      </c>
      <c r="E154" s="146">
        <v>134</v>
      </c>
      <c r="F154" s="146">
        <v>146</v>
      </c>
      <c r="I154" s="89"/>
    </row>
    <row r="155" spans="1:13" ht="12" customHeight="1" x14ac:dyDescent="0.2">
      <c r="A155" s="192">
        <v>26</v>
      </c>
      <c r="B155" s="337" t="s">
        <v>233</v>
      </c>
      <c r="C155" s="146">
        <v>121</v>
      </c>
      <c r="D155" s="146">
        <v>253</v>
      </c>
      <c r="E155" s="146">
        <v>114</v>
      </c>
      <c r="F155" s="146">
        <v>139</v>
      </c>
      <c r="I155" s="89"/>
    </row>
    <row r="156" spans="1:13" ht="12" customHeight="1" x14ac:dyDescent="0.2">
      <c r="A156" s="192">
        <v>27</v>
      </c>
      <c r="B156" s="337" t="s">
        <v>235</v>
      </c>
      <c r="C156" s="146">
        <v>61</v>
      </c>
      <c r="D156" s="146">
        <v>137</v>
      </c>
      <c r="E156" s="146">
        <v>67</v>
      </c>
      <c r="F156" s="146">
        <v>70</v>
      </c>
      <c r="I156" s="89"/>
    </row>
    <row r="157" spans="1:13" ht="12" customHeight="1" x14ac:dyDescent="0.2">
      <c r="A157" s="192">
        <v>28</v>
      </c>
      <c r="B157" s="337" t="s">
        <v>237</v>
      </c>
      <c r="C157" s="146">
        <v>321</v>
      </c>
      <c r="D157" s="146">
        <v>816</v>
      </c>
      <c r="E157" s="146">
        <v>387</v>
      </c>
      <c r="F157" s="146">
        <v>429</v>
      </c>
      <c r="I157" s="89"/>
    </row>
    <row r="158" spans="1:13" ht="12" customHeight="1" x14ac:dyDescent="0.2">
      <c r="A158" s="192">
        <v>29</v>
      </c>
      <c r="B158" s="337" t="s">
        <v>239</v>
      </c>
      <c r="C158" s="146">
        <v>221</v>
      </c>
      <c r="D158" s="146">
        <v>544</v>
      </c>
      <c r="E158" s="146">
        <v>268</v>
      </c>
      <c r="F158" s="146">
        <v>276</v>
      </c>
      <c r="I158" s="89"/>
    </row>
    <row r="159" spans="1:13" ht="12" customHeight="1" x14ac:dyDescent="0.2">
      <c r="A159" s="192">
        <v>30</v>
      </c>
      <c r="B159" s="337" t="s">
        <v>241</v>
      </c>
      <c r="C159" s="146">
        <v>86</v>
      </c>
      <c r="D159" s="146">
        <v>213</v>
      </c>
      <c r="E159" s="146">
        <v>91</v>
      </c>
      <c r="F159" s="146">
        <v>122</v>
      </c>
      <c r="I159" s="89"/>
    </row>
    <row r="160" spans="1:13" ht="12" customHeight="1" x14ac:dyDescent="0.2">
      <c r="A160" s="192">
        <v>31</v>
      </c>
      <c r="B160" s="337" t="s">
        <v>243</v>
      </c>
      <c r="C160" s="146">
        <v>87</v>
      </c>
      <c r="D160" s="146">
        <v>218</v>
      </c>
      <c r="E160" s="146">
        <v>111</v>
      </c>
      <c r="F160" s="146">
        <v>107</v>
      </c>
      <c r="I160" s="89"/>
    </row>
    <row r="161" spans="1:9" ht="12" customHeight="1" x14ac:dyDescent="0.2">
      <c r="A161" s="192">
        <v>32</v>
      </c>
      <c r="B161" s="337" t="s">
        <v>244</v>
      </c>
      <c r="C161" s="146">
        <v>95</v>
      </c>
      <c r="D161" s="146">
        <v>256</v>
      </c>
      <c r="E161" s="146">
        <v>129</v>
      </c>
      <c r="F161" s="146">
        <v>127</v>
      </c>
      <c r="I161" s="89"/>
    </row>
    <row r="162" spans="1:9" ht="12" customHeight="1" x14ac:dyDescent="0.2">
      <c r="A162" s="192">
        <v>33</v>
      </c>
      <c r="B162" s="337" t="s">
        <v>246</v>
      </c>
      <c r="C162" s="146">
        <v>120</v>
      </c>
      <c r="D162" s="146">
        <v>317</v>
      </c>
      <c r="E162" s="146">
        <v>162</v>
      </c>
      <c r="F162" s="146">
        <v>155</v>
      </c>
      <c r="I162" s="89"/>
    </row>
    <row r="163" spans="1:9" ht="12" customHeight="1" x14ac:dyDescent="0.2">
      <c r="A163" s="192">
        <v>34</v>
      </c>
      <c r="B163" s="337" t="s">
        <v>248</v>
      </c>
      <c r="C163" s="146">
        <v>353</v>
      </c>
      <c r="D163" s="146">
        <v>889</v>
      </c>
      <c r="E163" s="146">
        <v>443</v>
      </c>
      <c r="F163" s="146">
        <v>446</v>
      </c>
      <c r="I163" s="89"/>
    </row>
    <row r="164" spans="1:9" ht="12" customHeight="1" x14ac:dyDescent="0.2">
      <c r="A164" s="192">
        <v>35</v>
      </c>
      <c r="B164" s="337" t="s">
        <v>250</v>
      </c>
      <c r="C164" s="146">
        <v>200</v>
      </c>
      <c r="D164" s="146">
        <v>426</v>
      </c>
      <c r="E164" s="146">
        <v>205</v>
      </c>
      <c r="F164" s="146">
        <v>221</v>
      </c>
      <c r="I164" s="89"/>
    </row>
    <row r="165" spans="1:9" ht="12" customHeight="1" x14ac:dyDescent="0.2">
      <c r="A165" s="192">
        <v>36</v>
      </c>
      <c r="B165" s="337" t="s">
        <v>2071</v>
      </c>
      <c r="C165" s="146">
        <v>274</v>
      </c>
      <c r="D165" s="146">
        <v>756</v>
      </c>
      <c r="E165" s="146">
        <v>377</v>
      </c>
      <c r="F165" s="146">
        <v>379</v>
      </c>
      <c r="I165" s="89"/>
    </row>
    <row r="166" spans="1:9" ht="12" customHeight="1" x14ac:dyDescent="0.2">
      <c r="A166" s="192">
        <v>37</v>
      </c>
      <c r="B166" s="337" t="s">
        <v>252</v>
      </c>
      <c r="C166" s="146">
        <v>198</v>
      </c>
      <c r="D166" s="146">
        <v>460</v>
      </c>
      <c r="E166" s="146">
        <v>220</v>
      </c>
      <c r="F166" s="146">
        <v>240</v>
      </c>
      <c r="I166" s="89"/>
    </row>
    <row r="167" spans="1:9" ht="12" customHeight="1" x14ac:dyDescent="0.2">
      <c r="A167" s="192">
        <v>38</v>
      </c>
      <c r="B167" s="337" t="s">
        <v>253</v>
      </c>
      <c r="C167" s="146">
        <v>296</v>
      </c>
      <c r="D167" s="146">
        <v>605</v>
      </c>
      <c r="E167" s="146">
        <v>271</v>
      </c>
      <c r="F167" s="146">
        <v>334</v>
      </c>
      <c r="I167" s="89"/>
    </row>
    <row r="168" spans="1:9" ht="12" customHeight="1" x14ac:dyDescent="0.2">
      <c r="A168" s="192">
        <v>39</v>
      </c>
      <c r="B168" s="337" t="s">
        <v>255</v>
      </c>
      <c r="C168" s="146">
        <v>61</v>
      </c>
      <c r="D168" s="146">
        <v>140</v>
      </c>
      <c r="E168" s="146">
        <v>66</v>
      </c>
      <c r="F168" s="146">
        <v>74</v>
      </c>
      <c r="I168" s="89"/>
    </row>
    <row r="169" spans="1:9" ht="12" customHeight="1" x14ac:dyDescent="0.2">
      <c r="A169" s="192">
        <v>40</v>
      </c>
      <c r="B169" s="337" t="s">
        <v>257</v>
      </c>
      <c r="C169" s="146">
        <v>159</v>
      </c>
      <c r="D169" s="146">
        <v>297</v>
      </c>
      <c r="E169" s="146">
        <v>152</v>
      </c>
      <c r="F169" s="146">
        <v>145</v>
      </c>
      <c r="I169" s="89"/>
    </row>
    <row r="170" spans="1:9" ht="12" customHeight="1" x14ac:dyDescent="0.2">
      <c r="A170" s="260" t="s">
        <v>1998</v>
      </c>
      <c r="B170" s="375"/>
      <c r="C170" s="146">
        <v>3099</v>
      </c>
      <c r="D170" s="146">
        <v>7405</v>
      </c>
      <c r="E170" s="146">
        <v>3590</v>
      </c>
      <c r="F170" s="146">
        <v>3815</v>
      </c>
      <c r="I170" s="89"/>
    </row>
    <row r="171" spans="1:9" ht="12" customHeight="1" x14ac:dyDescent="0.2">
      <c r="A171" s="192">
        <v>41</v>
      </c>
      <c r="B171" s="337" t="s">
        <v>260</v>
      </c>
      <c r="C171" s="146">
        <v>37</v>
      </c>
      <c r="D171" s="146">
        <v>86</v>
      </c>
      <c r="E171" s="146">
        <v>41</v>
      </c>
      <c r="F171" s="146">
        <v>45</v>
      </c>
      <c r="I171" s="89"/>
    </row>
    <row r="172" spans="1:9" ht="12" customHeight="1" x14ac:dyDescent="0.2">
      <c r="A172" s="192">
        <v>42</v>
      </c>
      <c r="B172" s="337" t="s">
        <v>261</v>
      </c>
      <c r="C172" s="146">
        <v>93</v>
      </c>
      <c r="D172" s="146">
        <v>261</v>
      </c>
      <c r="E172" s="146">
        <v>123</v>
      </c>
      <c r="F172" s="146">
        <v>138</v>
      </c>
      <c r="I172" s="89"/>
    </row>
    <row r="173" spans="1:9" ht="12" customHeight="1" x14ac:dyDescent="0.2">
      <c r="A173" s="192">
        <v>43</v>
      </c>
      <c r="B173" s="337" t="s">
        <v>263</v>
      </c>
      <c r="C173" s="146">
        <v>63</v>
      </c>
      <c r="D173" s="146">
        <v>137</v>
      </c>
      <c r="E173" s="146">
        <v>65</v>
      </c>
      <c r="F173" s="146">
        <v>72</v>
      </c>
      <c r="I173" s="89"/>
    </row>
    <row r="174" spans="1:9" ht="12" customHeight="1" x14ac:dyDescent="0.2">
      <c r="A174" s="192">
        <v>44</v>
      </c>
      <c r="B174" s="337" t="s">
        <v>265</v>
      </c>
      <c r="C174" s="146">
        <v>73</v>
      </c>
      <c r="D174" s="146">
        <v>213</v>
      </c>
      <c r="E174" s="146">
        <v>102</v>
      </c>
      <c r="F174" s="146">
        <v>111</v>
      </c>
      <c r="I174" s="89"/>
    </row>
    <row r="175" spans="1:9" ht="12" customHeight="1" x14ac:dyDescent="0.2">
      <c r="A175" s="192">
        <v>45</v>
      </c>
      <c r="B175" s="337" t="s">
        <v>267</v>
      </c>
      <c r="C175" s="146">
        <v>42</v>
      </c>
      <c r="D175" s="146">
        <v>115</v>
      </c>
      <c r="E175" s="146">
        <v>54</v>
      </c>
      <c r="F175" s="146">
        <v>61</v>
      </c>
      <c r="I175" s="89"/>
    </row>
    <row r="176" spans="1:9" ht="12" customHeight="1" x14ac:dyDescent="0.2">
      <c r="A176" s="192">
        <v>46</v>
      </c>
      <c r="B176" s="337" t="s">
        <v>269</v>
      </c>
      <c r="C176" s="146">
        <v>83</v>
      </c>
      <c r="D176" s="146">
        <v>210</v>
      </c>
      <c r="E176" s="146">
        <v>106</v>
      </c>
      <c r="F176" s="146">
        <v>104</v>
      </c>
      <c r="I176" s="89"/>
    </row>
    <row r="177" spans="1:13" ht="12" customHeight="1" x14ac:dyDescent="0.2">
      <c r="A177" s="192">
        <v>47</v>
      </c>
      <c r="B177" s="337" t="s">
        <v>271</v>
      </c>
      <c r="C177" s="146">
        <v>93</v>
      </c>
      <c r="D177" s="146">
        <v>211</v>
      </c>
      <c r="E177" s="146">
        <v>94</v>
      </c>
      <c r="F177" s="146">
        <v>117</v>
      </c>
      <c r="I177" s="89"/>
    </row>
    <row r="178" spans="1:13" ht="12" customHeight="1" x14ac:dyDescent="0.2">
      <c r="A178" s="192">
        <v>48</v>
      </c>
      <c r="B178" s="337" t="s">
        <v>273</v>
      </c>
      <c r="C178" s="146">
        <v>49</v>
      </c>
      <c r="D178" s="146">
        <v>126</v>
      </c>
      <c r="E178" s="146">
        <v>62</v>
      </c>
      <c r="F178" s="146">
        <v>64</v>
      </c>
      <c r="I178" s="89"/>
    </row>
    <row r="179" spans="1:13" ht="12" customHeight="1" x14ac:dyDescent="0.2">
      <c r="A179" s="192">
        <v>49</v>
      </c>
      <c r="B179" s="337" t="s">
        <v>275</v>
      </c>
      <c r="C179" s="146">
        <v>79</v>
      </c>
      <c r="D179" s="146">
        <v>162</v>
      </c>
      <c r="E179" s="146">
        <v>78</v>
      </c>
      <c r="F179" s="146">
        <v>84</v>
      </c>
      <c r="I179" s="89"/>
    </row>
    <row r="180" spans="1:13" ht="12" customHeight="1" x14ac:dyDescent="0.2">
      <c r="A180" s="192">
        <v>50</v>
      </c>
      <c r="B180" s="337" t="s">
        <v>276</v>
      </c>
      <c r="C180" s="146">
        <v>32</v>
      </c>
      <c r="D180" s="146">
        <v>68</v>
      </c>
      <c r="E180" s="146">
        <v>36</v>
      </c>
      <c r="F180" s="146">
        <v>32</v>
      </c>
      <c r="I180" s="89"/>
    </row>
    <row r="181" spans="1:13" ht="12" customHeight="1" x14ac:dyDescent="0.2">
      <c r="A181" s="192">
        <v>51</v>
      </c>
      <c r="B181" s="337" t="s">
        <v>278</v>
      </c>
      <c r="C181" s="146">
        <v>45</v>
      </c>
      <c r="D181" s="146">
        <v>114</v>
      </c>
      <c r="E181" s="146">
        <v>59</v>
      </c>
      <c r="F181" s="146">
        <v>55</v>
      </c>
      <c r="I181" s="89"/>
    </row>
    <row r="182" spans="1:13" ht="12" customHeight="1" x14ac:dyDescent="0.2">
      <c r="A182" s="192">
        <v>52</v>
      </c>
      <c r="B182" s="337" t="s">
        <v>280</v>
      </c>
      <c r="C182" s="146">
        <v>26</v>
      </c>
      <c r="D182" s="146">
        <v>62</v>
      </c>
      <c r="E182" s="146">
        <v>27</v>
      </c>
      <c r="F182" s="146">
        <v>35</v>
      </c>
      <c r="I182" s="89"/>
    </row>
    <row r="183" spans="1:13" ht="12" customHeight="1" x14ac:dyDescent="0.2">
      <c r="A183" s="192">
        <v>53</v>
      </c>
      <c r="B183" s="337" t="s">
        <v>282</v>
      </c>
      <c r="C183" s="146">
        <v>33</v>
      </c>
      <c r="D183" s="146">
        <v>91</v>
      </c>
      <c r="E183" s="146">
        <v>45</v>
      </c>
      <c r="F183" s="146">
        <v>46</v>
      </c>
      <c r="I183" s="89"/>
    </row>
    <row r="184" spans="1:13" ht="12" customHeight="1" x14ac:dyDescent="0.2">
      <c r="A184" s="192">
        <v>54</v>
      </c>
      <c r="B184" s="337" t="s">
        <v>284</v>
      </c>
      <c r="C184" s="146">
        <v>37</v>
      </c>
      <c r="D184" s="146">
        <v>87</v>
      </c>
      <c r="E184" s="146">
        <v>45</v>
      </c>
      <c r="F184" s="146">
        <v>42</v>
      </c>
      <c r="I184" s="89"/>
    </row>
    <row r="185" spans="1:13" ht="12" customHeight="1" x14ac:dyDescent="0.2">
      <c r="A185" s="192">
        <v>55</v>
      </c>
      <c r="B185" s="337" t="s">
        <v>285</v>
      </c>
      <c r="C185" s="146">
        <v>85</v>
      </c>
      <c r="D185" s="146">
        <v>231</v>
      </c>
      <c r="E185" s="146">
        <v>119</v>
      </c>
      <c r="F185" s="146">
        <v>112</v>
      </c>
      <c r="I185" s="89"/>
    </row>
    <row r="186" spans="1:13" ht="12" customHeight="1" x14ac:dyDescent="0.2">
      <c r="A186" s="192">
        <v>56</v>
      </c>
      <c r="B186" s="337" t="s">
        <v>287</v>
      </c>
      <c r="C186" s="146">
        <v>58</v>
      </c>
      <c r="D186" s="146">
        <v>151</v>
      </c>
      <c r="E186" s="146">
        <v>76</v>
      </c>
      <c r="F186" s="146">
        <v>75</v>
      </c>
      <c r="I186" s="89"/>
    </row>
    <row r="187" spans="1:13" ht="12" customHeight="1" x14ac:dyDescent="0.2">
      <c r="A187" s="260" t="s">
        <v>1998</v>
      </c>
      <c r="B187" s="261"/>
      <c r="C187" s="146">
        <v>928</v>
      </c>
      <c r="D187" s="146">
        <v>2325</v>
      </c>
      <c r="E187" s="146">
        <v>1132</v>
      </c>
      <c r="F187" s="146">
        <v>1193</v>
      </c>
      <c r="I187" s="89"/>
    </row>
    <row r="188" spans="1:13" ht="12" customHeight="1" x14ac:dyDescent="0.2">
      <c r="A188" s="6" t="s">
        <v>1793</v>
      </c>
      <c r="B188"/>
      <c r="C188"/>
      <c r="D188"/>
      <c r="E188"/>
      <c r="H188" s="6" t="s">
        <v>1794</v>
      </c>
      <c r="I188" s="89"/>
    </row>
    <row r="189" spans="1:13" ht="12" customHeight="1" x14ac:dyDescent="0.2">
      <c r="A189" s="192"/>
      <c r="B189" s="192" t="s">
        <v>1247</v>
      </c>
      <c r="C189" s="192" t="s">
        <v>1248</v>
      </c>
      <c r="D189" s="192" t="s">
        <v>1746</v>
      </c>
      <c r="E189" s="192" t="s">
        <v>1747</v>
      </c>
      <c r="F189" s="192" t="s">
        <v>421</v>
      </c>
      <c r="H189" s="192"/>
      <c r="I189" s="99" t="s">
        <v>1247</v>
      </c>
      <c r="J189" s="192" t="s">
        <v>1248</v>
      </c>
      <c r="K189" s="192" t="s">
        <v>1746</v>
      </c>
      <c r="L189" s="192" t="s">
        <v>1747</v>
      </c>
      <c r="M189" s="192" t="s">
        <v>421</v>
      </c>
    </row>
    <row r="190" spans="1:13" ht="12" customHeight="1" x14ac:dyDescent="0.2">
      <c r="A190" s="192">
        <v>1</v>
      </c>
      <c r="B190" s="337" t="s">
        <v>2159</v>
      </c>
      <c r="C190" s="146">
        <v>36</v>
      </c>
      <c r="D190" s="146">
        <v>86</v>
      </c>
      <c r="E190" s="146">
        <v>44</v>
      </c>
      <c r="F190" s="146">
        <v>42</v>
      </c>
      <c r="H190" s="192">
        <v>1</v>
      </c>
      <c r="I190" s="337" t="s">
        <v>328</v>
      </c>
      <c r="J190" s="146">
        <v>111</v>
      </c>
      <c r="K190" s="146">
        <v>274</v>
      </c>
      <c r="L190" s="146">
        <v>126</v>
      </c>
      <c r="M190" s="146">
        <v>148</v>
      </c>
    </row>
    <row r="191" spans="1:13" ht="12" customHeight="1" x14ac:dyDescent="0.2">
      <c r="A191" s="192">
        <v>2</v>
      </c>
      <c r="B191" s="337" t="s">
        <v>2161</v>
      </c>
      <c r="C191" s="146">
        <v>22</v>
      </c>
      <c r="D191" s="146">
        <v>42</v>
      </c>
      <c r="E191" s="146">
        <v>23</v>
      </c>
      <c r="F191" s="146">
        <v>19</v>
      </c>
      <c r="H191" s="192">
        <v>2</v>
      </c>
      <c r="I191" s="337" t="s">
        <v>329</v>
      </c>
      <c r="J191" s="146">
        <v>101</v>
      </c>
      <c r="K191" s="146">
        <v>238</v>
      </c>
      <c r="L191" s="146">
        <v>116</v>
      </c>
      <c r="M191" s="146">
        <v>122</v>
      </c>
    </row>
    <row r="192" spans="1:13" ht="12" customHeight="1" x14ac:dyDescent="0.2">
      <c r="A192" s="192">
        <v>3</v>
      </c>
      <c r="B192" s="337" t="s">
        <v>194</v>
      </c>
      <c r="C192" s="146">
        <v>28</v>
      </c>
      <c r="D192" s="146">
        <v>56</v>
      </c>
      <c r="E192" s="146">
        <v>29</v>
      </c>
      <c r="F192" s="146">
        <v>27</v>
      </c>
      <c r="H192" s="192">
        <v>3</v>
      </c>
      <c r="I192" s="337" t="s">
        <v>330</v>
      </c>
      <c r="J192" s="146">
        <v>27</v>
      </c>
      <c r="K192" s="146">
        <v>57</v>
      </c>
      <c r="L192" s="146">
        <v>29</v>
      </c>
      <c r="M192" s="146">
        <v>28</v>
      </c>
    </row>
    <row r="193" spans="1:13" ht="12" customHeight="1" x14ac:dyDescent="0.2">
      <c r="A193" s="192">
        <v>4</v>
      </c>
      <c r="B193" s="337" t="s">
        <v>196</v>
      </c>
      <c r="C193" s="146">
        <v>55</v>
      </c>
      <c r="D193" s="146">
        <v>143</v>
      </c>
      <c r="E193" s="146">
        <v>76</v>
      </c>
      <c r="F193" s="146">
        <v>67</v>
      </c>
      <c r="H193" s="192">
        <v>4</v>
      </c>
      <c r="I193" s="337" t="s">
        <v>331</v>
      </c>
      <c r="J193" s="146">
        <v>24</v>
      </c>
      <c r="K193" s="146">
        <v>59</v>
      </c>
      <c r="L193" s="146">
        <v>27</v>
      </c>
      <c r="M193" s="146">
        <v>32</v>
      </c>
    </row>
    <row r="194" spans="1:13" ht="12" customHeight="1" x14ac:dyDescent="0.2">
      <c r="A194" s="192">
        <v>5</v>
      </c>
      <c r="B194" s="337" t="s">
        <v>198</v>
      </c>
      <c r="C194" s="146">
        <v>35</v>
      </c>
      <c r="D194" s="146">
        <v>91</v>
      </c>
      <c r="E194" s="146">
        <v>45</v>
      </c>
      <c r="F194" s="146">
        <v>46</v>
      </c>
      <c r="H194" s="192">
        <v>5</v>
      </c>
      <c r="I194" s="337" t="s">
        <v>332</v>
      </c>
      <c r="J194" s="146">
        <v>33</v>
      </c>
      <c r="K194" s="146">
        <v>66</v>
      </c>
      <c r="L194" s="146">
        <v>33</v>
      </c>
      <c r="M194" s="146">
        <v>33</v>
      </c>
    </row>
    <row r="195" spans="1:13" ht="12" customHeight="1" x14ac:dyDescent="0.2">
      <c r="A195" s="192">
        <v>6</v>
      </c>
      <c r="B195" s="337" t="s">
        <v>200</v>
      </c>
      <c r="C195" s="146">
        <v>343</v>
      </c>
      <c r="D195" s="146">
        <v>787</v>
      </c>
      <c r="E195" s="146">
        <v>376</v>
      </c>
      <c r="F195" s="146">
        <v>411</v>
      </c>
      <c r="H195" s="192">
        <v>6</v>
      </c>
      <c r="I195" s="337" t="s">
        <v>333</v>
      </c>
      <c r="J195" s="146">
        <v>23</v>
      </c>
      <c r="K195" s="146">
        <v>56</v>
      </c>
      <c r="L195" s="146">
        <v>32</v>
      </c>
      <c r="M195" s="146">
        <v>24</v>
      </c>
    </row>
    <row r="196" spans="1:13" ht="12" customHeight="1" x14ac:dyDescent="0.2">
      <c r="A196" s="192">
        <v>7</v>
      </c>
      <c r="B196" s="337" t="s">
        <v>2049</v>
      </c>
      <c r="C196" s="146">
        <v>9</v>
      </c>
      <c r="D196" s="146">
        <v>20</v>
      </c>
      <c r="E196" s="146">
        <v>10</v>
      </c>
      <c r="F196" s="146">
        <v>10</v>
      </c>
      <c r="H196" s="192">
        <v>7</v>
      </c>
      <c r="I196" s="337" t="s">
        <v>334</v>
      </c>
      <c r="J196" s="146">
        <v>10</v>
      </c>
      <c r="K196" s="146">
        <v>17</v>
      </c>
      <c r="L196" s="146">
        <v>9</v>
      </c>
      <c r="M196" s="146">
        <v>8</v>
      </c>
    </row>
    <row r="197" spans="1:13" ht="12" customHeight="1" x14ac:dyDescent="0.2">
      <c r="A197" s="192">
        <v>8</v>
      </c>
      <c r="B197" s="337" t="s">
        <v>203</v>
      </c>
      <c r="C197" s="146">
        <v>45</v>
      </c>
      <c r="D197" s="146">
        <v>104</v>
      </c>
      <c r="E197" s="146">
        <v>50</v>
      </c>
      <c r="F197" s="146">
        <v>54</v>
      </c>
      <c r="H197" s="192">
        <v>8</v>
      </c>
      <c r="I197" s="337" t="s">
        <v>335</v>
      </c>
      <c r="J197" s="146">
        <v>61</v>
      </c>
      <c r="K197" s="146">
        <v>117</v>
      </c>
      <c r="L197" s="146">
        <v>59</v>
      </c>
      <c r="M197" s="146">
        <v>58</v>
      </c>
    </row>
    <row r="198" spans="1:13" ht="12" customHeight="1" x14ac:dyDescent="0.2">
      <c r="A198" s="192">
        <v>9</v>
      </c>
      <c r="B198" s="337" t="s">
        <v>205</v>
      </c>
      <c r="C198" s="146">
        <v>41</v>
      </c>
      <c r="D198" s="146">
        <v>95</v>
      </c>
      <c r="E198" s="146">
        <v>46</v>
      </c>
      <c r="F198" s="146">
        <v>49</v>
      </c>
      <c r="H198" s="192">
        <v>9</v>
      </c>
      <c r="I198" s="337" t="s">
        <v>336</v>
      </c>
      <c r="J198" s="146">
        <v>17</v>
      </c>
      <c r="K198" s="146">
        <v>39</v>
      </c>
      <c r="L198" s="146">
        <v>19</v>
      </c>
      <c r="M198" s="146">
        <v>20</v>
      </c>
    </row>
    <row r="199" spans="1:13" ht="12" customHeight="1" x14ac:dyDescent="0.2">
      <c r="A199" s="192">
        <v>10</v>
      </c>
      <c r="B199" s="337" t="s">
        <v>1989</v>
      </c>
      <c r="C199" s="146">
        <v>193</v>
      </c>
      <c r="D199" s="146">
        <v>383</v>
      </c>
      <c r="E199" s="146">
        <v>200</v>
      </c>
      <c r="F199" s="146">
        <v>183</v>
      </c>
      <c r="H199" s="192">
        <v>10</v>
      </c>
      <c r="I199" s="337" t="s">
        <v>337</v>
      </c>
      <c r="J199" s="146">
        <v>100</v>
      </c>
      <c r="K199" s="146">
        <v>245</v>
      </c>
      <c r="L199" s="146">
        <v>118</v>
      </c>
      <c r="M199" s="146">
        <v>127</v>
      </c>
    </row>
    <row r="200" spans="1:13" ht="12" customHeight="1" x14ac:dyDescent="0.2">
      <c r="A200" s="192">
        <v>11</v>
      </c>
      <c r="B200" s="337" t="s">
        <v>208</v>
      </c>
      <c r="C200" s="146">
        <v>53</v>
      </c>
      <c r="D200" s="146">
        <v>88</v>
      </c>
      <c r="E200" s="146">
        <v>44</v>
      </c>
      <c r="F200" s="146">
        <v>44</v>
      </c>
      <c r="H200" s="192">
        <v>11</v>
      </c>
      <c r="I200" s="337" t="s">
        <v>338</v>
      </c>
      <c r="J200" s="146">
        <v>12</v>
      </c>
      <c r="K200" s="146">
        <v>24</v>
      </c>
      <c r="L200" s="146">
        <v>12</v>
      </c>
      <c r="M200" s="146">
        <v>12</v>
      </c>
    </row>
    <row r="201" spans="1:13" ht="12" customHeight="1" x14ac:dyDescent="0.2">
      <c r="A201" s="192">
        <v>12</v>
      </c>
      <c r="B201" s="337" t="s">
        <v>210</v>
      </c>
      <c r="C201" s="146">
        <v>116</v>
      </c>
      <c r="D201" s="146">
        <v>259</v>
      </c>
      <c r="E201" s="146">
        <v>122</v>
      </c>
      <c r="F201" s="146">
        <v>137</v>
      </c>
      <c r="H201" s="192">
        <v>12</v>
      </c>
      <c r="I201" s="337" t="s">
        <v>339</v>
      </c>
      <c r="J201" s="146">
        <v>18</v>
      </c>
      <c r="K201" s="146">
        <v>45</v>
      </c>
      <c r="L201" s="146">
        <v>23</v>
      </c>
      <c r="M201" s="146">
        <v>22</v>
      </c>
    </row>
    <row r="202" spans="1:13" ht="12" customHeight="1" x14ac:dyDescent="0.2">
      <c r="A202" s="192">
        <v>13</v>
      </c>
      <c r="B202" s="337" t="s">
        <v>2110</v>
      </c>
      <c r="C202" s="146">
        <v>32</v>
      </c>
      <c r="D202" s="146">
        <v>87</v>
      </c>
      <c r="E202" s="146">
        <v>49</v>
      </c>
      <c r="F202" s="146">
        <v>38</v>
      </c>
      <c r="H202" s="192">
        <v>13</v>
      </c>
      <c r="I202" s="337" t="s">
        <v>340</v>
      </c>
      <c r="J202" s="146">
        <v>24</v>
      </c>
      <c r="K202" s="146">
        <v>59</v>
      </c>
      <c r="L202" s="146">
        <v>29</v>
      </c>
      <c r="M202" s="146">
        <v>30</v>
      </c>
    </row>
    <row r="203" spans="1:13" ht="12" customHeight="1" x14ac:dyDescent="0.2">
      <c r="A203" s="192">
        <v>14</v>
      </c>
      <c r="B203" s="337" t="s">
        <v>212</v>
      </c>
      <c r="C203" s="146">
        <v>422</v>
      </c>
      <c r="D203" s="146">
        <v>991</v>
      </c>
      <c r="E203" s="146">
        <v>464</v>
      </c>
      <c r="F203" s="146">
        <v>527</v>
      </c>
      <c r="H203" s="192">
        <v>14</v>
      </c>
      <c r="I203" s="337" t="s">
        <v>293</v>
      </c>
      <c r="J203" s="146">
        <v>21</v>
      </c>
      <c r="K203" s="146">
        <v>40</v>
      </c>
      <c r="L203" s="146">
        <v>21</v>
      </c>
      <c r="M203" s="146">
        <v>19</v>
      </c>
    </row>
    <row r="204" spans="1:13" ht="12" customHeight="1" x14ac:dyDescent="0.2">
      <c r="A204" s="192">
        <v>15</v>
      </c>
      <c r="B204" s="337" t="s">
        <v>214</v>
      </c>
      <c r="C204" s="146">
        <v>117</v>
      </c>
      <c r="D204" s="146">
        <v>293</v>
      </c>
      <c r="E204" s="146">
        <v>138</v>
      </c>
      <c r="F204" s="146">
        <v>155</v>
      </c>
      <c r="H204" s="192">
        <v>15</v>
      </c>
      <c r="I204" s="337" t="s">
        <v>341</v>
      </c>
      <c r="J204" s="146">
        <v>15</v>
      </c>
      <c r="K204" s="146">
        <v>37</v>
      </c>
      <c r="L204" s="146">
        <v>14</v>
      </c>
      <c r="M204" s="146">
        <v>23</v>
      </c>
    </row>
    <row r="205" spans="1:13" ht="12" customHeight="1" x14ac:dyDescent="0.2">
      <c r="A205" s="192">
        <v>16</v>
      </c>
      <c r="B205" s="337" t="s">
        <v>216</v>
      </c>
      <c r="C205" s="146">
        <v>27</v>
      </c>
      <c r="D205" s="146">
        <v>55</v>
      </c>
      <c r="E205" s="146">
        <v>23</v>
      </c>
      <c r="F205" s="146">
        <v>32</v>
      </c>
      <c r="H205" s="192">
        <v>16</v>
      </c>
      <c r="I205" s="337" t="s">
        <v>342</v>
      </c>
      <c r="J205" s="146">
        <v>9</v>
      </c>
      <c r="K205" s="146">
        <v>19</v>
      </c>
      <c r="L205" s="146">
        <v>12</v>
      </c>
      <c r="M205" s="146">
        <v>7</v>
      </c>
    </row>
    <row r="206" spans="1:13" ht="12" customHeight="1" x14ac:dyDescent="0.2">
      <c r="A206" s="260" t="s">
        <v>631</v>
      </c>
      <c r="B206" s="375"/>
      <c r="C206" s="146">
        <v>1574</v>
      </c>
      <c r="D206" s="146">
        <v>3580</v>
      </c>
      <c r="E206" s="146">
        <v>1739</v>
      </c>
      <c r="F206" s="146">
        <v>1841</v>
      </c>
      <c r="H206" s="192">
        <v>17</v>
      </c>
      <c r="I206" s="337" t="s">
        <v>343</v>
      </c>
      <c r="J206" s="146">
        <v>32</v>
      </c>
      <c r="K206" s="146">
        <v>81</v>
      </c>
      <c r="L206" s="146">
        <v>38</v>
      </c>
      <c r="M206" s="146">
        <v>43</v>
      </c>
    </row>
    <row r="207" spans="1:13" ht="12" customHeight="1" x14ac:dyDescent="0.2">
      <c r="A207" s="192">
        <v>17</v>
      </c>
      <c r="B207" s="337" t="s">
        <v>218</v>
      </c>
      <c r="C207" s="146">
        <v>112</v>
      </c>
      <c r="D207" s="146">
        <v>266</v>
      </c>
      <c r="E207" s="146">
        <v>126</v>
      </c>
      <c r="F207" s="146">
        <v>140</v>
      </c>
      <c r="H207" s="260" t="s">
        <v>1998</v>
      </c>
      <c r="I207" s="375"/>
      <c r="J207" s="146">
        <v>638</v>
      </c>
      <c r="K207" s="146">
        <v>1473</v>
      </c>
      <c r="L207" s="146">
        <v>717</v>
      </c>
      <c r="M207" s="146">
        <v>756</v>
      </c>
    </row>
    <row r="208" spans="1:13" ht="12" customHeight="1" x14ac:dyDescent="0.2">
      <c r="A208" s="192">
        <v>18</v>
      </c>
      <c r="B208" s="337" t="s">
        <v>220</v>
      </c>
      <c r="C208" s="146">
        <v>40</v>
      </c>
      <c r="D208" s="146">
        <v>92</v>
      </c>
      <c r="E208" s="146">
        <v>46</v>
      </c>
      <c r="F208" s="146">
        <v>46</v>
      </c>
      <c r="H208" s="192">
        <v>18</v>
      </c>
      <c r="I208" s="337" t="s">
        <v>344</v>
      </c>
      <c r="J208" s="146">
        <v>27</v>
      </c>
      <c r="K208" s="146">
        <v>58</v>
      </c>
      <c r="L208" s="146">
        <v>29</v>
      </c>
      <c r="M208" s="146">
        <v>29</v>
      </c>
    </row>
    <row r="209" spans="1:13" ht="12" customHeight="1" x14ac:dyDescent="0.2">
      <c r="A209" s="192">
        <v>19</v>
      </c>
      <c r="B209" s="337" t="s">
        <v>222</v>
      </c>
      <c r="C209" s="146">
        <v>31</v>
      </c>
      <c r="D209" s="146">
        <v>86</v>
      </c>
      <c r="E209" s="146">
        <v>37</v>
      </c>
      <c r="F209" s="146">
        <v>49</v>
      </c>
      <c r="H209" s="192">
        <v>19</v>
      </c>
      <c r="I209" s="337" t="s">
        <v>180</v>
      </c>
      <c r="J209" s="146">
        <v>33</v>
      </c>
      <c r="K209" s="146">
        <v>77</v>
      </c>
      <c r="L209" s="146">
        <v>37</v>
      </c>
      <c r="M209" s="146">
        <v>40</v>
      </c>
    </row>
    <row r="210" spans="1:13" ht="12" customHeight="1" x14ac:dyDescent="0.2">
      <c r="A210" s="192">
        <v>20</v>
      </c>
      <c r="B210" s="337" t="s">
        <v>224</v>
      </c>
      <c r="C210" s="146">
        <v>22</v>
      </c>
      <c r="D210" s="146">
        <v>58</v>
      </c>
      <c r="E210" s="146">
        <v>28</v>
      </c>
      <c r="F210" s="146">
        <v>30</v>
      </c>
      <c r="H210" s="192">
        <v>20</v>
      </c>
      <c r="I210" s="337" t="s">
        <v>345</v>
      </c>
      <c r="J210" s="146">
        <v>115</v>
      </c>
      <c r="K210" s="146">
        <v>239</v>
      </c>
      <c r="L210" s="146">
        <v>105</v>
      </c>
      <c r="M210" s="146">
        <v>134</v>
      </c>
    </row>
    <row r="211" spans="1:13" ht="12" customHeight="1" x14ac:dyDescent="0.2">
      <c r="A211" s="192">
        <v>21</v>
      </c>
      <c r="B211" s="337" t="s">
        <v>226</v>
      </c>
      <c r="C211" s="146">
        <v>14</v>
      </c>
      <c r="D211" s="146">
        <v>31</v>
      </c>
      <c r="E211" s="146">
        <v>15</v>
      </c>
      <c r="F211" s="146">
        <v>16</v>
      </c>
      <c r="H211" s="192">
        <v>21</v>
      </c>
      <c r="I211" s="337" t="s">
        <v>346</v>
      </c>
      <c r="J211" s="146">
        <v>44</v>
      </c>
      <c r="K211" s="146">
        <v>104</v>
      </c>
      <c r="L211" s="146">
        <v>54</v>
      </c>
      <c r="M211" s="146">
        <v>50</v>
      </c>
    </row>
    <row r="212" spans="1:13" ht="12" customHeight="1" x14ac:dyDescent="0.2">
      <c r="A212" s="260" t="s">
        <v>631</v>
      </c>
      <c r="B212" s="375"/>
      <c r="C212" s="146">
        <v>219</v>
      </c>
      <c r="D212" s="146">
        <v>533</v>
      </c>
      <c r="E212" s="146">
        <v>252</v>
      </c>
      <c r="F212" s="146">
        <v>281</v>
      </c>
      <c r="H212" s="192">
        <v>22</v>
      </c>
      <c r="I212" s="337" t="s">
        <v>347</v>
      </c>
      <c r="J212" s="146">
        <v>18</v>
      </c>
      <c r="K212" s="146">
        <v>49</v>
      </c>
      <c r="L212" s="146">
        <v>22</v>
      </c>
      <c r="M212" s="146">
        <v>27</v>
      </c>
    </row>
    <row r="213" spans="1:13" ht="12" customHeight="1" x14ac:dyDescent="0.2">
      <c r="A213" s="192">
        <v>22</v>
      </c>
      <c r="B213" s="337" t="s">
        <v>228</v>
      </c>
      <c r="C213" s="146">
        <v>117</v>
      </c>
      <c r="D213" s="146">
        <v>257</v>
      </c>
      <c r="E213" s="146">
        <v>121</v>
      </c>
      <c r="F213" s="146">
        <v>136</v>
      </c>
      <c r="H213" s="192">
        <v>23</v>
      </c>
      <c r="I213" s="337" t="s">
        <v>348</v>
      </c>
      <c r="J213" s="146">
        <v>32</v>
      </c>
      <c r="K213" s="146">
        <v>72</v>
      </c>
      <c r="L213" s="146">
        <v>27</v>
      </c>
      <c r="M213" s="146">
        <v>45</v>
      </c>
    </row>
    <row r="214" spans="1:13" ht="12" customHeight="1" x14ac:dyDescent="0.2">
      <c r="A214" s="192">
        <v>23</v>
      </c>
      <c r="B214" s="337" t="s">
        <v>230</v>
      </c>
      <c r="C214" s="146">
        <v>246</v>
      </c>
      <c r="D214" s="146">
        <v>566</v>
      </c>
      <c r="E214" s="146">
        <v>262</v>
      </c>
      <c r="F214" s="146">
        <v>304</v>
      </c>
      <c r="H214" s="192">
        <v>24</v>
      </c>
      <c r="I214" s="337" t="s">
        <v>349</v>
      </c>
      <c r="J214" s="146">
        <v>21</v>
      </c>
      <c r="K214" s="146">
        <v>44</v>
      </c>
      <c r="L214" s="146">
        <v>20</v>
      </c>
      <c r="M214" s="146">
        <v>24</v>
      </c>
    </row>
    <row r="215" spans="1:13" ht="12" customHeight="1" x14ac:dyDescent="0.2">
      <c r="A215" s="192">
        <v>24</v>
      </c>
      <c r="B215" s="337" t="s">
        <v>2091</v>
      </c>
      <c r="C215" s="146">
        <v>81</v>
      </c>
      <c r="D215" s="146">
        <v>236</v>
      </c>
      <c r="E215" s="146">
        <v>103</v>
      </c>
      <c r="F215" s="146">
        <v>133</v>
      </c>
      <c r="H215" s="192">
        <v>25</v>
      </c>
      <c r="I215" s="337" t="s">
        <v>350</v>
      </c>
      <c r="J215" s="146">
        <v>15</v>
      </c>
      <c r="K215" s="146">
        <v>33</v>
      </c>
      <c r="L215" s="146">
        <v>18</v>
      </c>
      <c r="M215" s="146">
        <v>15</v>
      </c>
    </row>
    <row r="216" spans="1:13" ht="12" customHeight="1" x14ac:dyDescent="0.2">
      <c r="A216" s="192">
        <v>25</v>
      </c>
      <c r="B216" s="337" t="s">
        <v>232</v>
      </c>
      <c r="C216" s="146">
        <v>25</v>
      </c>
      <c r="D216" s="146">
        <v>64</v>
      </c>
      <c r="E216" s="146">
        <v>29</v>
      </c>
      <c r="F216" s="146">
        <v>35</v>
      </c>
      <c r="H216" s="192">
        <v>26</v>
      </c>
      <c r="I216" s="337" t="s">
        <v>351</v>
      </c>
      <c r="J216" s="146">
        <v>26</v>
      </c>
      <c r="K216" s="146">
        <v>49</v>
      </c>
      <c r="L216" s="146">
        <v>25</v>
      </c>
      <c r="M216" s="146">
        <v>24</v>
      </c>
    </row>
    <row r="217" spans="1:13" ht="12" customHeight="1" x14ac:dyDescent="0.2">
      <c r="A217" s="192">
        <v>26</v>
      </c>
      <c r="B217" s="337" t="s">
        <v>234</v>
      </c>
      <c r="C217" s="146">
        <v>21</v>
      </c>
      <c r="D217" s="146">
        <v>57</v>
      </c>
      <c r="E217" s="146">
        <v>30</v>
      </c>
      <c r="F217" s="146">
        <v>27</v>
      </c>
      <c r="H217" s="192">
        <v>27</v>
      </c>
      <c r="I217" s="337" t="s">
        <v>352</v>
      </c>
      <c r="J217" s="146">
        <v>51</v>
      </c>
      <c r="K217" s="146">
        <v>132</v>
      </c>
      <c r="L217" s="146">
        <v>68</v>
      </c>
      <c r="M217" s="146">
        <v>64</v>
      </c>
    </row>
    <row r="218" spans="1:13" ht="12" customHeight="1" x14ac:dyDescent="0.2">
      <c r="A218" s="192">
        <v>27</v>
      </c>
      <c r="B218" s="337" t="s">
        <v>236</v>
      </c>
      <c r="C218" s="146">
        <v>17</v>
      </c>
      <c r="D218" s="146">
        <v>43</v>
      </c>
      <c r="E218" s="146">
        <v>20</v>
      </c>
      <c r="F218" s="146">
        <v>23</v>
      </c>
      <c r="H218" s="192">
        <v>28</v>
      </c>
      <c r="I218" s="337" t="s">
        <v>353</v>
      </c>
      <c r="J218" s="146">
        <v>55</v>
      </c>
      <c r="K218" s="146">
        <v>138</v>
      </c>
      <c r="L218" s="146">
        <v>71</v>
      </c>
      <c r="M218" s="146">
        <v>67</v>
      </c>
    </row>
    <row r="219" spans="1:13" ht="12" customHeight="1" x14ac:dyDescent="0.2">
      <c r="A219" s="192">
        <v>28</v>
      </c>
      <c r="B219" s="337" t="s">
        <v>238</v>
      </c>
      <c r="C219" s="146">
        <v>13</v>
      </c>
      <c r="D219" s="146">
        <v>21</v>
      </c>
      <c r="E219" s="146">
        <v>13</v>
      </c>
      <c r="F219" s="146">
        <v>8</v>
      </c>
      <c r="H219" s="192">
        <v>29</v>
      </c>
      <c r="I219" s="337" t="s">
        <v>354</v>
      </c>
      <c r="J219" s="146">
        <v>38</v>
      </c>
      <c r="K219" s="146">
        <v>101</v>
      </c>
      <c r="L219" s="146">
        <v>57</v>
      </c>
      <c r="M219" s="146">
        <v>44</v>
      </c>
    </row>
    <row r="220" spans="1:13" ht="12" customHeight="1" x14ac:dyDescent="0.2">
      <c r="A220" s="192">
        <v>29</v>
      </c>
      <c r="B220" s="337" t="s">
        <v>240</v>
      </c>
      <c r="C220" s="146">
        <v>28</v>
      </c>
      <c r="D220" s="146">
        <v>76</v>
      </c>
      <c r="E220" s="146">
        <v>36</v>
      </c>
      <c r="F220" s="146">
        <v>40</v>
      </c>
      <c r="H220" s="192">
        <v>30</v>
      </c>
      <c r="I220" s="337" t="s">
        <v>355</v>
      </c>
      <c r="J220" s="146">
        <v>58</v>
      </c>
      <c r="K220" s="146">
        <v>122</v>
      </c>
      <c r="L220" s="146">
        <v>55</v>
      </c>
      <c r="M220" s="146">
        <v>67</v>
      </c>
    </row>
    <row r="221" spans="1:13" ht="12" customHeight="1" x14ac:dyDescent="0.2">
      <c r="A221" s="192">
        <v>30</v>
      </c>
      <c r="B221" s="337" t="s">
        <v>242</v>
      </c>
      <c r="C221" s="146">
        <v>31</v>
      </c>
      <c r="D221" s="146">
        <v>74</v>
      </c>
      <c r="E221" s="146">
        <v>36</v>
      </c>
      <c r="F221" s="146">
        <v>38</v>
      </c>
      <c r="H221" s="192">
        <v>31</v>
      </c>
      <c r="I221" s="337" t="s">
        <v>2067</v>
      </c>
      <c r="J221" s="146">
        <v>29</v>
      </c>
      <c r="K221" s="146">
        <v>71</v>
      </c>
      <c r="L221" s="146">
        <v>35</v>
      </c>
      <c r="M221" s="146">
        <v>36</v>
      </c>
    </row>
    <row r="222" spans="1:13" ht="12" customHeight="1" x14ac:dyDescent="0.2">
      <c r="A222" s="260" t="s">
        <v>631</v>
      </c>
      <c r="B222" s="375"/>
      <c r="C222" s="146">
        <v>579</v>
      </c>
      <c r="D222" s="146">
        <v>1394</v>
      </c>
      <c r="E222" s="146">
        <v>650</v>
      </c>
      <c r="F222" s="146">
        <v>744</v>
      </c>
      <c r="H222" s="192">
        <v>32</v>
      </c>
      <c r="I222" s="337" t="s">
        <v>356</v>
      </c>
      <c r="J222" s="146">
        <v>63</v>
      </c>
      <c r="K222" s="146">
        <v>151</v>
      </c>
      <c r="L222" s="146">
        <v>78</v>
      </c>
      <c r="M222" s="146">
        <v>73</v>
      </c>
    </row>
    <row r="223" spans="1:13" ht="12" customHeight="1" x14ac:dyDescent="0.2">
      <c r="A223" s="192">
        <v>31</v>
      </c>
      <c r="B223" s="337" t="s">
        <v>245</v>
      </c>
      <c r="C223" s="146">
        <v>13</v>
      </c>
      <c r="D223" s="146">
        <v>36</v>
      </c>
      <c r="E223" s="146">
        <v>19</v>
      </c>
      <c r="F223" s="146">
        <v>17</v>
      </c>
      <c r="H223" s="192">
        <v>33</v>
      </c>
      <c r="I223" s="337" t="s">
        <v>642</v>
      </c>
      <c r="J223" s="146">
        <v>16</v>
      </c>
      <c r="K223" s="146">
        <v>43</v>
      </c>
      <c r="L223" s="146">
        <v>22</v>
      </c>
      <c r="M223" s="146">
        <v>21</v>
      </c>
    </row>
    <row r="224" spans="1:13" ht="12" customHeight="1" x14ac:dyDescent="0.2">
      <c r="A224" s="192">
        <v>32</v>
      </c>
      <c r="B224" s="337" t="s">
        <v>247</v>
      </c>
      <c r="C224" s="146">
        <v>49</v>
      </c>
      <c r="D224" s="146">
        <v>123</v>
      </c>
      <c r="E224" s="146">
        <v>56</v>
      </c>
      <c r="F224" s="146">
        <v>67</v>
      </c>
      <c r="H224" s="260" t="s">
        <v>1998</v>
      </c>
      <c r="I224" s="375"/>
      <c r="J224" s="146">
        <v>641</v>
      </c>
      <c r="K224" s="146">
        <v>1483</v>
      </c>
      <c r="L224" s="146">
        <v>723</v>
      </c>
      <c r="M224" s="146">
        <v>760</v>
      </c>
    </row>
    <row r="225" spans="1:13" ht="12" customHeight="1" x14ac:dyDescent="0.2">
      <c r="A225" s="192">
        <v>33</v>
      </c>
      <c r="B225" s="337" t="s">
        <v>249</v>
      </c>
      <c r="C225" s="146">
        <v>62</v>
      </c>
      <c r="D225" s="146">
        <v>163</v>
      </c>
      <c r="E225" s="146">
        <v>79</v>
      </c>
      <c r="F225" s="146">
        <v>84</v>
      </c>
      <c r="H225" s="192">
        <v>34</v>
      </c>
      <c r="I225" s="337" t="s">
        <v>222</v>
      </c>
      <c r="J225" s="146">
        <v>60</v>
      </c>
      <c r="K225" s="146">
        <v>148</v>
      </c>
      <c r="L225" s="146">
        <v>66</v>
      </c>
      <c r="M225" s="146">
        <v>82</v>
      </c>
    </row>
    <row r="226" spans="1:13" ht="12" customHeight="1" x14ac:dyDescent="0.2">
      <c r="A226" s="192">
        <v>34</v>
      </c>
      <c r="B226" s="337" t="s">
        <v>251</v>
      </c>
      <c r="C226" s="146">
        <v>67</v>
      </c>
      <c r="D226" s="146">
        <v>186</v>
      </c>
      <c r="E226" s="146">
        <v>97</v>
      </c>
      <c r="F226" s="146">
        <v>89</v>
      </c>
      <c r="H226" s="192">
        <v>35</v>
      </c>
      <c r="I226" s="337" t="s">
        <v>357</v>
      </c>
      <c r="J226" s="146">
        <v>52</v>
      </c>
      <c r="K226" s="146">
        <v>128</v>
      </c>
      <c r="L226" s="146">
        <v>56</v>
      </c>
      <c r="M226" s="146">
        <v>72</v>
      </c>
    </row>
    <row r="227" spans="1:13" ht="12" customHeight="1" x14ac:dyDescent="0.2">
      <c r="A227" s="260" t="s">
        <v>631</v>
      </c>
      <c r="B227" s="375"/>
      <c r="C227" s="146">
        <v>191</v>
      </c>
      <c r="D227" s="146">
        <v>508</v>
      </c>
      <c r="E227" s="146">
        <v>251</v>
      </c>
      <c r="F227" s="146">
        <v>257</v>
      </c>
      <c r="H227" s="192">
        <v>36</v>
      </c>
      <c r="I227" s="337" t="s">
        <v>263</v>
      </c>
      <c r="J227" s="146">
        <v>26</v>
      </c>
      <c r="K227" s="146">
        <v>49</v>
      </c>
      <c r="L227" s="146">
        <v>25</v>
      </c>
      <c r="M227" s="146">
        <v>24</v>
      </c>
    </row>
    <row r="228" spans="1:13" ht="12" customHeight="1" x14ac:dyDescent="0.2">
      <c r="A228" s="192">
        <v>35</v>
      </c>
      <c r="B228" s="337" t="s">
        <v>250</v>
      </c>
      <c r="C228" s="146">
        <v>54</v>
      </c>
      <c r="D228" s="146">
        <v>135</v>
      </c>
      <c r="E228" s="146">
        <v>63</v>
      </c>
      <c r="F228" s="146">
        <v>72</v>
      </c>
      <c r="H228" s="192">
        <v>37</v>
      </c>
      <c r="I228" s="337" t="s">
        <v>358</v>
      </c>
      <c r="J228" s="146">
        <v>51</v>
      </c>
      <c r="K228" s="146">
        <v>104</v>
      </c>
      <c r="L228" s="146">
        <v>56</v>
      </c>
      <c r="M228" s="146">
        <v>48</v>
      </c>
    </row>
    <row r="229" spans="1:13" ht="12" customHeight="1" x14ac:dyDescent="0.2">
      <c r="A229" s="192">
        <v>36</v>
      </c>
      <c r="B229" s="337" t="s">
        <v>254</v>
      </c>
      <c r="C229" s="146">
        <v>36</v>
      </c>
      <c r="D229" s="146">
        <v>72</v>
      </c>
      <c r="E229" s="146">
        <v>34</v>
      </c>
      <c r="F229" s="146">
        <v>38</v>
      </c>
      <c r="H229" s="192">
        <v>38</v>
      </c>
      <c r="I229" s="337" t="s">
        <v>359</v>
      </c>
      <c r="J229" s="146">
        <v>13</v>
      </c>
      <c r="K229" s="146">
        <v>26</v>
      </c>
      <c r="L229" s="146">
        <v>15</v>
      </c>
      <c r="M229" s="146">
        <v>11</v>
      </c>
    </row>
    <row r="230" spans="1:13" ht="12" customHeight="1" x14ac:dyDescent="0.2">
      <c r="A230" s="192">
        <v>37</v>
      </c>
      <c r="B230" s="337" t="s">
        <v>256</v>
      </c>
      <c r="C230" s="146">
        <v>90</v>
      </c>
      <c r="D230" s="146">
        <v>206</v>
      </c>
      <c r="E230" s="146">
        <v>91</v>
      </c>
      <c r="F230" s="146">
        <v>115</v>
      </c>
      <c r="H230" s="192">
        <v>39</v>
      </c>
      <c r="I230" s="337" t="s">
        <v>360</v>
      </c>
      <c r="J230" s="146">
        <v>20</v>
      </c>
      <c r="K230" s="146">
        <v>51</v>
      </c>
      <c r="L230" s="146">
        <v>23</v>
      </c>
      <c r="M230" s="146">
        <v>28</v>
      </c>
    </row>
    <row r="231" spans="1:13" ht="12" customHeight="1" x14ac:dyDescent="0.2">
      <c r="A231" s="192">
        <v>38</v>
      </c>
      <c r="B231" s="337" t="s">
        <v>258</v>
      </c>
      <c r="C231" s="146">
        <v>29</v>
      </c>
      <c r="D231" s="146">
        <v>84</v>
      </c>
      <c r="E231" s="146">
        <v>39</v>
      </c>
      <c r="F231" s="146">
        <v>45</v>
      </c>
      <c r="H231" s="192">
        <v>40</v>
      </c>
      <c r="I231" s="337" t="s">
        <v>361</v>
      </c>
      <c r="J231" s="146">
        <v>20</v>
      </c>
      <c r="K231" s="146">
        <v>43</v>
      </c>
      <c r="L231" s="146">
        <v>21</v>
      </c>
      <c r="M231" s="146">
        <v>22</v>
      </c>
    </row>
    <row r="232" spans="1:13" ht="12" customHeight="1" x14ac:dyDescent="0.2">
      <c r="A232" s="192">
        <v>39</v>
      </c>
      <c r="B232" s="337" t="s">
        <v>259</v>
      </c>
      <c r="C232" s="146">
        <v>25</v>
      </c>
      <c r="D232" s="146">
        <v>67</v>
      </c>
      <c r="E232" s="146">
        <v>30</v>
      </c>
      <c r="F232" s="146">
        <v>37</v>
      </c>
      <c r="H232" s="192">
        <v>41</v>
      </c>
      <c r="I232" s="337" t="s">
        <v>362</v>
      </c>
      <c r="J232" s="146">
        <v>20</v>
      </c>
      <c r="K232" s="146">
        <v>51</v>
      </c>
      <c r="L232" s="146">
        <v>26</v>
      </c>
      <c r="M232" s="146">
        <v>25</v>
      </c>
    </row>
    <row r="233" spans="1:13" ht="12" customHeight="1" x14ac:dyDescent="0.2">
      <c r="A233" s="192">
        <v>40</v>
      </c>
      <c r="B233" s="337" t="s">
        <v>2047</v>
      </c>
      <c r="C233" s="146">
        <v>69</v>
      </c>
      <c r="D233" s="146">
        <v>191</v>
      </c>
      <c r="E233" s="146">
        <v>95</v>
      </c>
      <c r="F233" s="146">
        <v>96</v>
      </c>
      <c r="H233" s="192">
        <v>42</v>
      </c>
      <c r="I233" s="337" t="s">
        <v>363</v>
      </c>
      <c r="J233" s="146">
        <v>55</v>
      </c>
      <c r="K233" s="146">
        <v>100</v>
      </c>
      <c r="L233" s="146">
        <v>37</v>
      </c>
      <c r="M233" s="146">
        <v>63</v>
      </c>
    </row>
    <row r="234" spans="1:13" ht="12" customHeight="1" x14ac:dyDescent="0.2">
      <c r="A234" s="192">
        <v>41</v>
      </c>
      <c r="B234" s="337" t="s">
        <v>262</v>
      </c>
      <c r="C234" s="146">
        <v>46</v>
      </c>
      <c r="D234" s="146">
        <v>121</v>
      </c>
      <c r="E234" s="146">
        <v>63</v>
      </c>
      <c r="F234" s="146">
        <v>58</v>
      </c>
      <c r="H234" s="260" t="s">
        <v>1998</v>
      </c>
      <c r="I234" s="375"/>
      <c r="J234" s="146">
        <v>317</v>
      </c>
      <c r="K234" s="146">
        <v>700</v>
      </c>
      <c r="L234" s="146">
        <v>325</v>
      </c>
      <c r="M234" s="146">
        <v>375</v>
      </c>
    </row>
    <row r="235" spans="1:13" ht="12" customHeight="1" x14ac:dyDescent="0.2">
      <c r="A235" s="192">
        <v>42</v>
      </c>
      <c r="B235" s="337" t="s">
        <v>264</v>
      </c>
      <c r="C235" s="146">
        <v>51</v>
      </c>
      <c r="D235" s="146">
        <v>111</v>
      </c>
      <c r="E235" s="146">
        <v>48</v>
      </c>
      <c r="F235" s="146">
        <v>63</v>
      </c>
      <c r="H235" s="260" t="s">
        <v>1795</v>
      </c>
      <c r="I235" s="375"/>
      <c r="J235" s="146">
        <v>1596</v>
      </c>
      <c r="K235" s="146">
        <v>3656</v>
      </c>
      <c r="L235" s="146">
        <v>1765</v>
      </c>
      <c r="M235" s="146">
        <v>1891</v>
      </c>
    </row>
    <row r="236" spans="1:13" ht="12" customHeight="1" x14ac:dyDescent="0.2">
      <c r="A236" s="192">
        <v>43</v>
      </c>
      <c r="B236" s="337" t="s">
        <v>266</v>
      </c>
      <c r="C236" s="146">
        <v>81</v>
      </c>
      <c r="D236" s="146">
        <v>202</v>
      </c>
      <c r="E236" s="146">
        <v>95</v>
      </c>
      <c r="F236" s="146">
        <v>107</v>
      </c>
      <c r="I236" s="89"/>
    </row>
    <row r="237" spans="1:13" ht="12" customHeight="1" x14ac:dyDescent="0.2">
      <c r="A237" s="192">
        <v>44</v>
      </c>
      <c r="B237" s="337" t="s">
        <v>268</v>
      </c>
      <c r="C237" s="146">
        <v>44</v>
      </c>
      <c r="D237" s="146">
        <v>105</v>
      </c>
      <c r="E237" s="146">
        <v>49</v>
      </c>
      <c r="F237" s="146">
        <v>56</v>
      </c>
      <c r="I237" s="89"/>
    </row>
    <row r="238" spans="1:13" x14ac:dyDescent="0.2">
      <c r="A238" s="192">
        <v>45</v>
      </c>
      <c r="B238" s="337" t="s">
        <v>270</v>
      </c>
      <c r="C238" s="146">
        <v>65</v>
      </c>
      <c r="D238" s="146">
        <v>181</v>
      </c>
      <c r="E238" s="146">
        <v>86</v>
      </c>
      <c r="F238" s="146">
        <v>95</v>
      </c>
      <c r="I238" s="89"/>
    </row>
    <row r="239" spans="1:13" x14ac:dyDescent="0.2">
      <c r="A239" s="192">
        <v>46</v>
      </c>
      <c r="B239" s="337" t="s">
        <v>272</v>
      </c>
      <c r="C239" s="146">
        <v>63</v>
      </c>
      <c r="D239" s="146">
        <v>136</v>
      </c>
      <c r="E239" s="146">
        <v>70</v>
      </c>
      <c r="F239" s="146">
        <v>66</v>
      </c>
      <c r="I239" s="89"/>
    </row>
    <row r="240" spans="1:13" x14ac:dyDescent="0.2">
      <c r="A240" s="192">
        <v>47</v>
      </c>
      <c r="B240" s="337" t="s">
        <v>274</v>
      </c>
      <c r="C240" s="146">
        <v>34</v>
      </c>
      <c r="D240" s="146">
        <v>78</v>
      </c>
      <c r="E240" s="146">
        <v>39</v>
      </c>
      <c r="F240" s="146">
        <v>39</v>
      </c>
      <c r="I240" s="89"/>
    </row>
    <row r="241" spans="1:13" x14ac:dyDescent="0.2">
      <c r="A241" s="260" t="s">
        <v>631</v>
      </c>
      <c r="B241" s="375"/>
      <c r="C241" s="146">
        <v>687</v>
      </c>
      <c r="D241" s="146">
        <v>1689</v>
      </c>
      <c r="E241" s="146">
        <v>802</v>
      </c>
      <c r="F241" s="146">
        <v>887</v>
      </c>
      <c r="I241" s="89"/>
    </row>
    <row r="242" spans="1:13" x14ac:dyDescent="0.2">
      <c r="A242" s="192">
        <v>48</v>
      </c>
      <c r="B242" s="337" t="s">
        <v>277</v>
      </c>
      <c r="C242" s="146">
        <v>175</v>
      </c>
      <c r="D242" s="146">
        <v>466</v>
      </c>
      <c r="E242" s="146">
        <v>225</v>
      </c>
      <c r="F242" s="146">
        <v>241</v>
      </c>
      <c r="I242" s="89"/>
    </row>
    <row r="243" spans="1:13" x14ac:dyDescent="0.2">
      <c r="A243" s="192">
        <v>49</v>
      </c>
      <c r="B243" s="337" t="s">
        <v>279</v>
      </c>
      <c r="C243" s="146">
        <v>156</v>
      </c>
      <c r="D243" s="146">
        <v>372</v>
      </c>
      <c r="E243" s="146">
        <v>191</v>
      </c>
      <c r="F243" s="146">
        <v>181</v>
      </c>
      <c r="I243" s="89"/>
    </row>
    <row r="244" spans="1:13" x14ac:dyDescent="0.2">
      <c r="A244" s="192">
        <v>50</v>
      </c>
      <c r="B244" s="337" t="s">
        <v>281</v>
      </c>
      <c r="C244" s="146">
        <v>50</v>
      </c>
      <c r="D244" s="146">
        <v>139</v>
      </c>
      <c r="E244" s="146">
        <v>70</v>
      </c>
      <c r="F244" s="146">
        <v>69</v>
      </c>
      <c r="I244" s="89"/>
    </row>
    <row r="245" spans="1:13" x14ac:dyDescent="0.2">
      <c r="A245" s="192">
        <v>51</v>
      </c>
      <c r="B245" s="337" t="s">
        <v>283</v>
      </c>
      <c r="C245" s="146">
        <v>55</v>
      </c>
      <c r="D245" s="146">
        <v>106</v>
      </c>
      <c r="E245" s="146">
        <v>60</v>
      </c>
      <c r="F245" s="146">
        <v>46</v>
      </c>
      <c r="I245" s="89"/>
    </row>
    <row r="246" spans="1:13" x14ac:dyDescent="0.2">
      <c r="A246" s="260" t="s">
        <v>631</v>
      </c>
      <c r="B246" s="375"/>
      <c r="C246" s="146">
        <v>436</v>
      </c>
      <c r="D246" s="146">
        <v>1083</v>
      </c>
      <c r="E246" s="146">
        <v>546</v>
      </c>
      <c r="F246" s="146">
        <v>537</v>
      </c>
    </row>
    <row r="247" spans="1:13" x14ac:dyDescent="0.2">
      <c r="A247" s="269"/>
      <c r="B247" s="336" t="s">
        <v>286</v>
      </c>
      <c r="C247" s="146">
        <v>12</v>
      </c>
      <c r="D247" s="146">
        <v>12</v>
      </c>
      <c r="E247" s="146">
        <v>2</v>
      </c>
      <c r="F247" s="146">
        <v>10</v>
      </c>
    </row>
    <row r="248" spans="1:13" x14ac:dyDescent="0.2">
      <c r="A248" s="159"/>
      <c r="B248" s="336" t="s">
        <v>3093</v>
      </c>
      <c r="C248" s="146">
        <v>20</v>
      </c>
      <c r="D248" s="146">
        <v>20</v>
      </c>
      <c r="E248" s="146">
        <v>11</v>
      </c>
      <c r="F248" s="146">
        <v>9</v>
      </c>
    </row>
    <row r="249" spans="1:13" x14ac:dyDescent="0.2">
      <c r="A249" s="160"/>
      <c r="B249" s="378" t="s">
        <v>3094</v>
      </c>
      <c r="C249" s="146">
        <v>83</v>
      </c>
      <c r="D249" s="146">
        <v>83</v>
      </c>
      <c r="E249" s="146">
        <v>46</v>
      </c>
      <c r="F249" s="146">
        <v>37</v>
      </c>
    </row>
    <row r="250" spans="1:13" x14ac:dyDescent="0.2">
      <c r="A250" s="160"/>
      <c r="B250" s="378" t="s">
        <v>3095</v>
      </c>
      <c r="C250" s="146">
        <v>29</v>
      </c>
      <c r="D250" s="146">
        <v>29</v>
      </c>
      <c r="E250" s="146">
        <v>21</v>
      </c>
      <c r="F250" s="146">
        <v>8</v>
      </c>
    </row>
    <row r="251" spans="1:13" x14ac:dyDescent="0.2">
      <c r="A251" s="260" t="s">
        <v>1503</v>
      </c>
      <c r="B251" s="375"/>
      <c r="C251" s="146">
        <v>3830</v>
      </c>
      <c r="D251" s="146">
        <v>8931</v>
      </c>
      <c r="E251" s="146">
        <v>4320</v>
      </c>
      <c r="F251" s="146">
        <v>4611</v>
      </c>
    </row>
    <row r="252" spans="1:13" x14ac:dyDescent="0.2">
      <c r="M252" s="2" t="s">
        <v>2705</v>
      </c>
    </row>
  </sheetData>
  <phoneticPr fontId="2"/>
  <pageMargins left="1.1811023622047245" right="0.39370078740157483" top="0.98425196850393704" bottom="0.78740157480314965" header="0.51181102362204722" footer="0.51181102362204722"/>
  <pageSetup paperSize="9" scale="86" fitToWidth="0" orientation="portrait" r:id="rId1"/>
  <headerFooter alignWithMargins="0"/>
  <rowBreaks count="3" manualBreakCount="3">
    <brk id="73" max="12" man="1"/>
    <brk id="125" max="12" man="1"/>
    <brk id="187"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5" tint="0.39997558519241921"/>
  </sheetPr>
  <dimension ref="A1:L192"/>
  <sheetViews>
    <sheetView view="pageBreakPreview" topLeftCell="A159" zoomScaleNormal="100" zoomScaleSheetLayoutView="100" workbookViewId="0">
      <selection activeCell="P158" sqref="P158"/>
    </sheetView>
  </sheetViews>
  <sheetFormatPr defaultColWidth="9" defaultRowHeight="12" x14ac:dyDescent="0.2"/>
  <cols>
    <col min="1" max="1" width="8.6328125" style="1" customWidth="1"/>
    <col min="2" max="2" width="9.90625" style="1" customWidth="1"/>
    <col min="3" max="9" width="8.6328125" style="1" customWidth="1"/>
    <col min="10" max="16384" width="9" style="1"/>
  </cols>
  <sheetData>
    <row r="1" spans="1:12" ht="14.15" customHeight="1" x14ac:dyDescent="0.2">
      <c r="A1" s="6" t="s">
        <v>384</v>
      </c>
      <c r="B1" s="4"/>
      <c r="C1" s="4"/>
      <c r="D1" s="4"/>
      <c r="E1" s="4"/>
      <c r="F1" s="4"/>
      <c r="G1" s="4"/>
      <c r="H1" s="4"/>
      <c r="I1" s="4"/>
      <c r="J1" s="4"/>
      <c r="K1" s="4"/>
      <c r="L1" s="4"/>
    </row>
    <row r="2" spans="1:12" ht="14.15" customHeight="1" x14ac:dyDescent="0.2">
      <c r="A2" s="6" t="s">
        <v>1796</v>
      </c>
      <c r="B2" s="4"/>
      <c r="C2" s="4"/>
      <c r="D2" s="4"/>
      <c r="E2" s="4"/>
      <c r="F2" s="4"/>
      <c r="G2" s="4"/>
      <c r="H2" s="4"/>
      <c r="I2" s="4"/>
      <c r="J2" s="4"/>
      <c r="K2" s="4"/>
      <c r="L2" s="4"/>
    </row>
    <row r="3" spans="1:12" ht="24" customHeight="1" x14ac:dyDescent="0.2">
      <c r="A3" s="640" t="s">
        <v>385</v>
      </c>
      <c r="B3" s="640" t="s">
        <v>1885</v>
      </c>
      <c r="C3" s="640"/>
      <c r="D3" s="640" t="s">
        <v>4238</v>
      </c>
      <c r="E3" s="640"/>
      <c r="F3" s="190" t="s">
        <v>1886</v>
      </c>
      <c r="G3" s="190" t="s">
        <v>1797</v>
      </c>
      <c r="H3" s="4"/>
      <c r="I3" s="4"/>
      <c r="J3" s="4"/>
      <c r="K3" s="4"/>
      <c r="L3" s="4"/>
    </row>
    <row r="4" spans="1:12" ht="12" customHeight="1" x14ac:dyDescent="0.2">
      <c r="A4" s="640"/>
      <c r="B4" s="184" t="s">
        <v>2670</v>
      </c>
      <c r="C4" s="184" t="s">
        <v>4239</v>
      </c>
      <c r="D4" s="184" t="s">
        <v>1798</v>
      </c>
      <c r="E4" s="184" t="s">
        <v>1799</v>
      </c>
      <c r="F4" s="191" t="s">
        <v>1800</v>
      </c>
      <c r="G4" s="191" t="s">
        <v>1801</v>
      </c>
      <c r="H4" s="4"/>
      <c r="I4" s="4"/>
      <c r="J4" s="4"/>
      <c r="K4" s="4"/>
      <c r="L4" s="4"/>
    </row>
    <row r="5" spans="1:12" ht="12" customHeight="1" x14ac:dyDescent="0.2">
      <c r="A5" s="184" t="s">
        <v>388</v>
      </c>
      <c r="B5" s="150">
        <v>5534800</v>
      </c>
      <c r="C5" s="150">
        <v>5465002</v>
      </c>
      <c r="D5" s="150">
        <f>C5-B5</f>
        <v>-69798</v>
      </c>
      <c r="E5" s="114">
        <f>(D5/B5)*100</f>
        <v>-1.2610753776107537</v>
      </c>
      <c r="F5" s="322">
        <v>8401.02</v>
      </c>
      <c r="G5" s="200">
        <v>651</v>
      </c>
      <c r="H5" s="4"/>
      <c r="I5" s="4"/>
      <c r="J5" s="4"/>
      <c r="K5" s="4"/>
      <c r="L5" s="4"/>
    </row>
    <row r="6" spans="1:12" ht="12" customHeight="1" x14ac:dyDescent="0.2">
      <c r="A6" s="184" t="s">
        <v>389</v>
      </c>
      <c r="B6" s="150">
        <v>82250</v>
      </c>
      <c r="C6" s="150">
        <v>77489</v>
      </c>
      <c r="D6" s="150">
        <f>C6-B6</f>
        <v>-4761</v>
      </c>
      <c r="E6" s="114">
        <f>(D6/B6)*100</f>
        <v>-5.7884498480243165</v>
      </c>
      <c r="F6" s="200">
        <v>697.55</v>
      </c>
      <c r="G6" s="200">
        <v>111</v>
      </c>
      <c r="H6" s="4"/>
      <c r="I6" s="4"/>
      <c r="J6" s="4"/>
      <c r="K6" s="4"/>
      <c r="L6" s="4"/>
    </row>
    <row r="7" spans="1:12" ht="7.5" customHeight="1" x14ac:dyDescent="0.2">
      <c r="A7" s="4"/>
      <c r="B7" s="4"/>
      <c r="C7" s="4"/>
      <c r="D7" s="4"/>
      <c r="E7" s="4"/>
      <c r="F7" s="4"/>
      <c r="G7" s="4"/>
      <c r="H7" s="4"/>
      <c r="I7" s="4"/>
      <c r="J7" s="4"/>
      <c r="K7" s="4"/>
      <c r="L7" s="4"/>
    </row>
    <row r="8" spans="1:12" ht="14.15" customHeight="1" x14ac:dyDescent="0.2">
      <c r="A8" s="6" t="s">
        <v>1802</v>
      </c>
      <c r="B8" s="4"/>
      <c r="C8" s="4"/>
      <c r="D8" s="4"/>
      <c r="E8" s="4"/>
      <c r="F8" s="4"/>
      <c r="G8" s="4"/>
      <c r="H8" s="4"/>
      <c r="I8" s="4"/>
      <c r="J8" s="4"/>
      <c r="K8" s="4"/>
      <c r="L8" s="4"/>
    </row>
    <row r="9" spans="1:12" ht="12" customHeight="1" x14ac:dyDescent="0.2">
      <c r="A9" s="640" t="s">
        <v>933</v>
      </c>
      <c r="B9" s="640" t="s">
        <v>934</v>
      </c>
      <c r="C9" s="190" t="s">
        <v>935</v>
      </c>
      <c r="D9" s="190" t="s">
        <v>1797</v>
      </c>
      <c r="E9" s="702" t="s">
        <v>936</v>
      </c>
      <c r="F9" s="703"/>
      <c r="G9" s="4"/>
      <c r="H9" s="4"/>
      <c r="I9" s="4"/>
      <c r="J9" s="4"/>
      <c r="K9" s="4"/>
      <c r="L9" s="4"/>
    </row>
    <row r="10" spans="1:12" ht="12" customHeight="1" x14ac:dyDescent="0.2">
      <c r="A10" s="640"/>
      <c r="B10" s="640"/>
      <c r="C10" s="191" t="s">
        <v>1800</v>
      </c>
      <c r="D10" s="191" t="s">
        <v>1801</v>
      </c>
      <c r="E10" s="184" t="s">
        <v>546</v>
      </c>
      <c r="F10" s="184" t="s">
        <v>547</v>
      </c>
      <c r="G10" s="4"/>
      <c r="H10" s="4"/>
      <c r="I10" s="4"/>
      <c r="J10" s="4"/>
      <c r="K10" s="4"/>
      <c r="L10" s="4"/>
    </row>
    <row r="11" spans="1:12" ht="12" customHeight="1" x14ac:dyDescent="0.2">
      <c r="A11" s="184" t="s">
        <v>4240</v>
      </c>
      <c r="B11" s="150">
        <v>16809</v>
      </c>
      <c r="C11" s="200">
        <v>3.86</v>
      </c>
      <c r="D11" s="115">
        <v>4354.7</v>
      </c>
      <c r="E11" s="200">
        <v>20.399999999999999</v>
      </c>
      <c r="F11" s="200">
        <v>0.6</v>
      </c>
      <c r="G11" s="4"/>
      <c r="H11" s="4"/>
      <c r="I11" s="4"/>
      <c r="J11" s="4"/>
      <c r="K11" s="4"/>
      <c r="L11" s="4"/>
    </row>
    <row r="12" spans="1:12" ht="12" customHeight="1" x14ac:dyDescent="0.2">
      <c r="A12" s="184" t="s">
        <v>4241</v>
      </c>
      <c r="B12" s="150">
        <v>16948</v>
      </c>
      <c r="C12" s="200">
        <v>4.17</v>
      </c>
      <c r="D12" s="115">
        <v>4064.3</v>
      </c>
      <c r="E12" s="200">
        <v>21.9</v>
      </c>
      <c r="F12" s="200">
        <v>0.6</v>
      </c>
      <c r="G12" s="4"/>
      <c r="H12" s="4"/>
      <c r="I12" s="4"/>
      <c r="J12" s="4"/>
      <c r="K12" s="4"/>
      <c r="L12" s="4"/>
    </row>
    <row r="13" spans="1:12" ht="11.25" customHeight="1" x14ac:dyDescent="0.2">
      <c r="A13" s="7" t="s">
        <v>548</v>
      </c>
      <c r="B13" s="4"/>
      <c r="C13" s="4"/>
      <c r="D13" s="4"/>
      <c r="E13" s="4"/>
      <c r="F13" s="4"/>
      <c r="G13" s="4"/>
      <c r="H13" s="4"/>
      <c r="I13" s="4"/>
      <c r="J13" s="4"/>
      <c r="K13" s="4"/>
      <c r="L13" s="4"/>
    </row>
    <row r="14" spans="1:12" ht="11.25" customHeight="1" x14ac:dyDescent="0.2">
      <c r="A14" s="7" t="s">
        <v>549</v>
      </c>
      <c r="B14" s="4"/>
      <c r="C14" s="4"/>
      <c r="D14" s="4"/>
      <c r="E14" s="4"/>
      <c r="F14" s="4"/>
      <c r="G14" s="4"/>
      <c r="H14" s="4"/>
      <c r="I14" s="4"/>
      <c r="J14" s="4"/>
      <c r="K14" s="4"/>
      <c r="L14" s="4"/>
    </row>
    <row r="15" spans="1:12" ht="7.5" customHeight="1" x14ac:dyDescent="0.2">
      <c r="A15" s="7"/>
      <c r="B15" s="4"/>
      <c r="C15" s="4"/>
      <c r="D15" s="4"/>
      <c r="E15" s="4"/>
      <c r="F15" s="4"/>
      <c r="G15" s="4"/>
      <c r="H15" s="4"/>
      <c r="I15" s="4"/>
      <c r="J15" s="4"/>
      <c r="K15" s="4"/>
      <c r="L15" s="4"/>
    </row>
    <row r="16" spans="1:12" ht="14.15" customHeight="1" x14ac:dyDescent="0.2">
      <c r="A16" s="6" t="s">
        <v>1803</v>
      </c>
      <c r="B16" s="4"/>
      <c r="C16" s="4"/>
      <c r="D16" s="4"/>
      <c r="E16" s="4"/>
      <c r="F16" s="4"/>
      <c r="G16" s="4"/>
      <c r="H16" s="4"/>
      <c r="I16" s="4"/>
      <c r="J16" s="4"/>
      <c r="K16" s="4"/>
      <c r="L16" s="4"/>
    </row>
    <row r="17" spans="1:12" ht="11.5" customHeight="1" x14ac:dyDescent="0.2">
      <c r="A17" s="711" t="s">
        <v>1804</v>
      </c>
      <c r="B17" s="702" t="s">
        <v>387</v>
      </c>
      <c r="C17" s="710"/>
      <c r="D17" s="710"/>
      <c r="E17" s="703"/>
      <c r="F17" s="702" t="s">
        <v>386</v>
      </c>
      <c r="G17" s="710"/>
      <c r="H17" s="710"/>
      <c r="I17" s="703"/>
      <c r="J17" s="4"/>
      <c r="K17" s="4"/>
      <c r="L17" s="4"/>
    </row>
    <row r="18" spans="1:12" ht="11.5" customHeight="1" x14ac:dyDescent="0.2">
      <c r="A18" s="712"/>
      <c r="B18" s="99" t="s">
        <v>819</v>
      </c>
      <c r="C18" s="99" t="s">
        <v>820</v>
      </c>
      <c r="D18" s="99" t="s">
        <v>821</v>
      </c>
      <c r="E18" s="99" t="s">
        <v>502</v>
      </c>
      <c r="F18" s="99" t="s">
        <v>819</v>
      </c>
      <c r="G18" s="99" t="s">
        <v>820</v>
      </c>
      <c r="H18" s="99" t="s">
        <v>821</v>
      </c>
      <c r="I18" s="99" t="s">
        <v>502</v>
      </c>
      <c r="J18" s="4"/>
      <c r="K18" s="4"/>
      <c r="L18" s="4"/>
    </row>
    <row r="19" spans="1:12" ht="11.5" customHeight="1" x14ac:dyDescent="0.2">
      <c r="A19" s="99" t="s">
        <v>503</v>
      </c>
      <c r="B19" s="56">
        <v>89208</v>
      </c>
      <c r="C19" s="56">
        <v>42695</v>
      </c>
      <c r="D19" s="56">
        <v>46513</v>
      </c>
      <c r="E19" s="95">
        <v>1</v>
      </c>
      <c r="F19" s="56">
        <v>85592</v>
      </c>
      <c r="G19" s="56">
        <v>40791</v>
      </c>
      <c r="H19" s="56">
        <v>44801</v>
      </c>
      <c r="I19" s="95">
        <v>1</v>
      </c>
      <c r="J19" s="4"/>
      <c r="K19" s="4"/>
      <c r="L19" s="4"/>
    </row>
    <row r="20" spans="1:12" ht="11.5" customHeight="1" x14ac:dyDescent="0.2">
      <c r="A20" s="99" t="s">
        <v>504</v>
      </c>
      <c r="B20" s="56">
        <v>3888</v>
      </c>
      <c r="C20" s="56">
        <v>2059</v>
      </c>
      <c r="D20" s="56">
        <v>1829</v>
      </c>
      <c r="E20" s="95">
        <v>4.3999999999999997E-2</v>
      </c>
      <c r="F20" s="56">
        <v>3675</v>
      </c>
      <c r="G20" s="56">
        <v>1808</v>
      </c>
      <c r="H20" s="56">
        <v>1867</v>
      </c>
      <c r="I20" s="95">
        <v>4.2999999999999997E-2</v>
      </c>
      <c r="J20" s="4"/>
      <c r="K20" s="4"/>
      <c r="L20" s="4"/>
    </row>
    <row r="21" spans="1:12" ht="11.5" customHeight="1" x14ac:dyDescent="0.2">
      <c r="A21" s="99" t="s">
        <v>505</v>
      </c>
      <c r="B21" s="56">
        <v>4430</v>
      </c>
      <c r="C21" s="56">
        <v>2270</v>
      </c>
      <c r="D21" s="56">
        <v>2160</v>
      </c>
      <c r="E21" s="95">
        <v>0.05</v>
      </c>
      <c r="F21" s="56">
        <v>3828</v>
      </c>
      <c r="G21" s="56">
        <v>2041</v>
      </c>
      <c r="H21" s="56">
        <v>1787</v>
      </c>
      <c r="I21" s="95">
        <v>4.4999999999999998E-2</v>
      </c>
      <c r="J21" s="4"/>
      <c r="K21" s="4"/>
      <c r="L21" s="4"/>
    </row>
    <row r="22" spans="1:12" ht="11.5" customHeight="1" x14ac:dyDescent="0.2">
      <c r="A22" s="99" t="s">
        <v>506</v>
      </c>
      <c r="B22" s="56">
        <v>4648</v>
      </c>
      <c r="C22" s="56">
        <v>2338</v>
      </c>
      <c r="D22" s="56">
        <v>2310</v>
      </c>
      <c r="E22" s="95">
        <v>5.1999999999999998E-2</v>
      </c>
      <c r="F22" s="56">
        <v>4390</v>
      </c>
      <c r="G22" s="56">
        <v>2224</v>
      </c>
      <c r="H22" s="56">
        <v>2166</v>
      </c>
      <c r="I22" s="95">
        <v>5.0999999999999997E-2</v>
      </c>
      <c r="J22" s="4"/>
      <c r="K22" s="4"/>
      <c r="L22" s="4"/>
    </row>
    <row r="23" spans="1:12" ht="11.5" customHeight="1" x14ac:dyDescent="0.2">
      <c r="A23" s="99" t="s">
        <v>507</v>
      </c>
      <c r="B23" s="56">
        <v>4425</v>
      </c>
      <c r="C23" s="56">
        <v>2255</v>
      </c>
      <c r="D23" s="56">
        <v>2170</v>
      </c>
      <c r="E23" s="95">
        <v>0.05</v>
      </c>
      <c r="F23" s="56">
        <v>3898</v>
      </c>
      <c r="G23" s="56">
        <v>1899</v>
      </c>
      <c r="H23" s="56">
        <v>1999</v>
      </c>
      <c r="I23" s="95">
        <v>4.5999999999999999E-2</v>
      </c>
      <c r="J23" s="4"/>
      <c r="K23" s="4"/>
      <c r="L23" s="4"/>
    </row>
    <row r="24" spans="1:12" ht="11.5" customHeight="1" x14ac:dyDescent="0.2">
      <c r="A24" s="99" t="s">
        <v>508</v>
      </c>
      <c r="B24" s="150">
        <v>3174</v>
      </c>
      <c r="C24" s="150">
        <v>1551</v>
      </c>
      <c r="D24" s="150">
        <v>1623</v>
      </c>
      <c r="E24" s="116">
        <v>3.7082904944387325E-2</v>
      </c>
      <c r="F24" s="150">
        <v>2565</v>
      </c>
      <c r="G24" s="150">
        <v>1250</v>
      </c>
      <c r="H24" s="150">
        <v>1315</v>
      </c>
      <c r="I24" s="116">
        <v>0.03</v>
      </c>
      <c r="J24" s="4"/>
      <c r="K24" s="4"/>
      <c r="L24" s="4"/>
    </row>
    <row r="25" spans="1:12" ht="11.5" customHeight="1" x14ac:dyDescent="0.2">
      <c r="A25" s="99" t="s">
        <v>509</v>
      </c>
      <c r="B25" s="150">
        <v>4523</v>
      </c>
      <c r="C25" s="150">
        <v>2314</v>
      </c>
      <c r="D25" s="150">
        <v>2209</v>
      </c>
      <c r="E25" s="116">
        <v>5.2843723712496495E-2</v>
      </c>
      <c r="F25" s="150">
        <v>3946</v>
      </c>
      <c r="G25" s="150">
        <v>1981</v>
      </c>
      <c r="H25" s="150">
        <v>1965</v>
      </c>
      <c r="I25" s="116">
        <v>4.5999999999999999E-2</v>
      </c>
      <c r="J25" s="4"/>
      <c r="K25" s="4"/>
      <c r="L25" s="4"/>
    </row>
    <row r="26" spans="1:12" ht="11.5" customHeight="1" x14ac:dyDescent="0.2">
      <c r="A26" s="99" t="s">
        <v>510</v>
      </c>
      <c r="B26" s="150">
        <v>5675</v>
      </c>
      <c r="C26" s="150">
        <v>2887</v>
      </c>
      <c r="D26" s="150">
        <v>2788</v>
      </c>
      <c r="E26" s="116">
        <v>6.6302925507056729E-2</v>
      </c>
      <c r="F26" s="150">
        <v>4611</v>
      </c>
      <c r="G26" s="150">
        <v>2363</v>
      </c>
      <c r="H26" s="150">
        <v>2248</v>
      </c>
      <c r="I26" s="116">
        <v>5.3999999999999999E-2</v>
      </c>
      <c r="J26" s="4"/>
      <c r="K26" s="4"/>
      <c r="L26" s="4"/>
    </row>
    <row r="27" spans="1:12" ht="11.5" customHeight="1" x14ac:dyDescent="0.2">
      <c r="A27" s="99" t="s">
        <v>511</v>
      </c>
      <c r="B27" s="150">
        <v>5112</v>
      </c>
      <c r="C27" s="150">
        <v>2530</v>
      </c>
      <c r="D27" s="150">
        <v>2582</v>
      </c>
      <c r="E27" s="116">
        <v>5.972520796336106E-2</v>
      </c>
      <c r="F27" s="150">
        <v>5559</v>
      </c>
      <c r="G27" s="150">
        <v>2864</v>
      </c>
      <c r="H27" s="150">
        <v>2695</v>
      </c>
      <c r="I27" s="116">
        <v>6.5000000000000002E-2</v>
      </c>
      <c r="J27" s="4"/>
      <c r="K27" s="4"/>
      <c r="L27" s="4"/>
    </row>
    <row r="28" spans="1:12" ht="11.5" customHeight="1" x14ac:dyDescent="0.2">
      <c r="A28" s="99" t="s">
        <v>512</v>
      </c>
      <c r="B28" s="150">
        <v>5150</v>
      </c>
      <c r="C28" s="150">
        <v>2513</v>
      </c>
      <c r="D28" s="150">
        <v>2637</v>
      </c>
      <c r="E28" s="116">
        <v>6.0169174689223288E-2</v>
      </c>
      <c r="F28" s="150">
        <v>5021</v>
      </c>
      <c r="G28" s="150">
        <v>2486</v>
      </c>
      <c r="H28" s="150">
        <v>2535</v>
      </c>
      <c r="I28" s="116">
        <v>5.8999999999999997E-2</v>
      </c>
      <c r="J28" s="4"/>
      <c r="K28" s="4"/>
      <c r="L28" s="4"/>
    </row>
    <row r="29" spans="1:12" ht="11.5" customHeight="1" x14ac:dyDescent="0.2">
      <c r="A29" s="99" t="s">
        <v>513</v>
      </c>
      <c r="B29" s="150">
        <v>5620</v>
      </c>
      <c r="C29" s="150">
        <v>2862</v>
      </c>
      <c r="D29" s="150">
        <v>2758</v>
      </c>
      <c r="E29" s="116">
        <v>6.5660342088045609E-2</v>
      </c>
      <c r="F29" s="150">
        <v>5121</v>
      </c>
      <c r="G29" s="150">
        <v>2492</v>
      </c>
      <c r="H29" s="150">
        <v>2629</v>
      </c>
      <c r="I29" s="116">
        <v>0.06</v>
      </c>
      <c r="J29" s="4"/>
      <c r="K29" s="4"/>
      <c r="L29" s="4"/>
    </row>
    <row r="30" spans="1:12" ht="11.5" customHeight="1" x14ac:dyDescent="0.2">
      <c r="A30" s="99" t="s">
        <v>514</v>
      </c>
      <c r="B30" s="150">
        <v>6360</v>
      </c>
      <c r="C30" s="150">
        <v>3146</v>
      </c>
      <c r="D30" s="150">
        <v>3214</v>
      </c>
      <c r="E30" s="116">
        <v>7.4306009907467982E-2</v>
      </c>
      <c r="F30" s="150">
        <v>5567</v>
      </c>
      <c r="G30" s="150">
        <v>2807</v>
      </c>
      <c r="H30" s="150">
        <v>2760</v>
      </c>
      <c r="I30" s="116">
        <v>6.5000000000000002E-2</v>
      </c>
      <c r="J30" s="4"/>
      <c r="K30" s="4"/>
      <c r="L30" s="4"/>
    </row>
    <row r="31" spans="1:12" ht="11.5" customHeight="1" x14ac:dyDescent="0.2">
      <c r="A31" s="99" t="s">
        <v>515</v>
      </c>
      <c r="B31" s="150">
        <v>7207</v>
      </c>
      <c r="C31" s="150">
        <v>3621</v>
      </c>
      <c r="D31" s="150">
        <v>3586</v>
      </c>
      <c r="E31" s="116">
        <v>8.4201794560239268E-2</v>
      </c>
      <c r="F31" s="150">
        <v>6239</v>
      </c>
      <c r="G31" s="150">
        <v>3043</v>
      </c>
      <c r="H31" s="150">
        <v>3196</v>
      </c>
      <c r="I31" s="116">
        <v>7.2999999999999995E-2</v>
      </c>
      <c r="J31" s="4"/>
      <c r="K31" s="4"/>
      <c r="L31" s="4"/>
    </row>
    <row r="32" spans="1:12" ht="11.5" customHeight="1" x14ac:dyDescent="0.2">
      <c r="A32" s="99" t="s">
        <v>516</v>
      </c>
      <c r="B32" s="150">
        <v>5931</v>
      </c>
      <c r="C32" s="150">
        <v>2836</v>
      </c>
      <c r="D32" s="150">
        <v>3095</v>
      </c>
      <c r="E32" s="116">
        <v>6.929385923918123E-2</v>
      </c>
      <c r="F32" s="150">
        <v>6996</v>
      </c>
      <c r="G32" s="150">
        <v>3500</v>
      </c>
      <c r="H32" s="150">
        <v>3496</v>
      </c>
      <c r="I32" s="116">
        <v>8.2000000000000003E-2</v>
      </c>
      <c r="J32" s="4"/>
      <c r="K32" s="4"/>
      <c r="L32" s="4"/>
    </row>
    <row r="33" spans="1:12" ht="11.5" customHeight="1" x14ac:dyDescent="0.2">
      <c r="A33" s="99" t="s">
        <v>517</v>
      </c>
      <c r="B33" s="150">
        <v>5391</v>
      </c>
      <c r="C33" s="150">
        <v>2528</v>
      </c>
      <c r="D33" s="150">
        <v>2863</v>
      </c>
      <c r="E33" s="116">
        <v>6.2984858397981125E-2</v>
      </c>
      <c r="F33" s="150">
        <v>5672</v>
      </c>
      <c r="G33" s="150">
        <v>2674</v>
      </c>
      <c r="H33" s="150">
        <v>2998</v>
      </c>
      <c r="I33" s="116">
        <v>6.6000000000000003E-2</v>
      </c>
      <c r="J33" s="4"/>
      <c r="K33" s="4"/>
      <c r="L33" s="4"/>
    </row>
    <row r="34" spans="1:12" ht="11.5" customHeight="1" x14ac:dyDescent="0.2">
      <c r="A34" s="99" t="s">
        <v>518</v>
      </c>
      <c r="B34" s="150">
        <v>5815</v>
      </c>
      <c r="C34" s="150">
        <v>2621</v>
      </c>
      <c r="D34" s="150">
        <v>3194</v>
      </c>
      <c r="E34" s="116">
        <v>6.7938592391812325E-2</v>
      </c>
      <c r="F34" s="150">
        <v>5011</v>
      </c>
      <c r="G34" s="150">
        <v>2275</v>
      </c>
      <c r="H34" s="150">
        <v>2736</v>
      </c>
      <c r="I34" s="116">
        <v>5.8999999999999997E-2</v>
      </c>
      <c r="J34" s="4"/>
      <c r="K34" s="4"/>
      <c r="L34" s="4"/>
    </row>
    <row r="35" spans="1:12" ht="11.5" customHeight="1" x14ac:dyDescent="0.2">
      <c r="A35" s="99" t="s">
        <v>519</v>
      </c>
      <c r="B35" s="150">
        <v>5076</v>
      </c>
      <c r="C35" s="200">
        <v>2235</v>
      </c>
      <c r="D35" s="150">
        <v>2841</v>
      </c>
      <c r="E35" s="116">
        <v>5.9304607907281051E-2</v>
      </c>
      <c r="F35" s="150">
        <v>5222</v>
      </c>
      <c r="G35" s="200">
        <v>2240</v>
      </c>
      <c r="H35" s="150">
        <v>2982</v>
      </c>
      <c r="I35" s="116">
        <v>6.0999999999999999E-2</v>
      </c>
      <c r="J35" s="4"/>
      <c r="K35" s="4"/>
      <c r="L35" s="4"/>
    </row>
    <row r="36" spans="1:12" ht="11.5" customHeight="1" x14ac:dyDescent="0.2">
      <c r="A36" s="99" t="s">
        <v>520</v>
      </c>
      <c r="B36" s="150">
        <v>3525</v>
      </c>
      <c r="C36" s="200">
        <v>1258</v>
      </c>
      <c r="D36" s="200">
        <v>2267</v>
      </c>
      <c r="E36" s="116">
        <v>4.1183755491167401E-2</v>
      </c>
      <c r="F36" s="150">
        <v>4173</v>
      </c>
      <c r="G36" s="200">
        <v>1669</v>
      </c>
      <c r="H36" s="200">
        <v>2504</v>
      </c>
      <c r="I36" s="116">
        <v>4.9000000000000002E-2</v>
      </c>
      <c r="J36" s="4"/>
      <c r="K36" s="4"/>
      <c r="L36" s="4"/>
    </row>
    <row r="37" spans="1:12" ht="11.5" customHeight="1" x14ac:dyDescent="0.2">
      <c r="A37" s="99" t="s">
        <v>521</v>
      </c>
      <c r="B37" s="150">
        <v>2045</v>
      </c>
      <c r="C37" s="200">
        <v>587</v>
      </c>
      <c r="D37" s="200">
        <v>1458</v>
      </c>
      <c r="E37" s="116">
        <v>2.3892419852322648E-2</v>
      </c>
      <c r="F37" s="150">
        <v>2531</v>
      </c>
      <c r="G37" s="200">
        <v>792</v>
      </c>
      <c r="H37" s="200">
        <v>1739</v>
      </c>
      <c r="I37" s="116">
        <v>0.03</v>
      </c>
      <c r="J37" s="4"/>
      <c r="K37" s="4"/>
      <c r="L37" s="4"/>
    </row>
    <row r="38" spans="1:12" ht="11.5" customHeight="1" x14ac:dyDescent="0.2">
      <c r="A38" s="99" t="s">
        <v>522</v>
      </c>
      <c r="B38" s="150">
        <v>942</v>
      </c>
      <c r="C38" s="200">
        <v>225</v>
      </c>
      <c r="D38" s="200">
        <v>717</v>
      </c>
      <c r="E38" s="116">
        <v>1.1005701467426863E-2</v>
      </c>
      <c r="F38" s="150">
        <v>1164</v>
      </c>
      <c r="G38" s="200">
        <v>289</v>
      </c>
      <c r="H38" s="200">
        <v>875</v>
      </c>
      <c r="I38" s="116">
        <v>1.4E-2</v>
      </c>
      <c r="J38" s="4"/>
      <c r="K38" s="4"/>
      <c r="L38" s="4"/>
    </row>
    <row r="39" spans="1:12" ht="11.5" customHeight="1" x14ac:dyDescent="0.2">
      <c r="A39" s="99" t="s">
        <v>523</v>
      </c>
      <c r="B39" s="150">
        <v>239</v>
      </c>
      <c r="C39" s="200">
        <v>52</v>
      </c>
      <c r="D39" s="200">
        <v>187</v>
      </c>
      <c r="E39" s="116">
        <v>2.7923170389756052E-3</v>
      </c>
      <c r="F39" s="150">
        <v>314</v>
      </c>
      <c r="G39" s="200">
        <v>57</v>
      </c>
      <c r="H39" s="200">
        <v>257</v>
      </c>
      <c r="I39" s="116">
        <v>4.0000000000000001E-3</v>
      </c>
      <c r="J39" s="4"/>
      <c r="K39" s="4"/>
      <c r="L39" s="4"/>
    </row>
    <row r="40" spans="1:12" ht="11.5" customHeight="1" x14ac:dyDescent="0.2">
      <c r="A40" s="99" t="s">
        <v>524</v>
      </c>
      <c r="B40" s="150">
        <v>26</v>
      </c>
      <c r="C40" s="200">
        <v>3</v>
      </c>
      <c r="D40" s="200">
        <v>23</v>
      </c>
      <c r="E40" s="116">
        <v>3.0376670716889426E-4</v>
      </c>
      <c r="F40" s="150">
        <v>57</v>
      </c>
      <c r="G40" s="200">
        <v>12</v>
      </c>
      <c r="H40" s="200">
        <v>45</v>
      </c>
      <c r="I40" s="116">
        <v>1E-3</v>
      </c>
      <c r="J40" s="4"/>
      <c r="K40" s="4"/>
      <c r="L40" s="4"/>
    </row>
    <row r="41" spans="1:12" ht="11.5" customHeight="1" x14ac:dyDescent="0.2">
      <c r="A41" s="99" t="s">
        <v>525</v>
      </c>
      <c r="B41" s="150">
        <v>6</v>
      </c>
      <c r="C41" s="200">
        <v>4</v>
      </c>
      <c r="D41" s="200">
        <v>2</v>
      </c>
      <c r="E41" s="116">
        <v>7.0100009346667913E-5</v>
      </c>
      <c r="F41" s="150">
        <v>32</v>
      </c>
      <c r="G41" s="200">
        <v>25</v>
      </c>
      <c r="H41" s="200">
        <v>7</v>
      </c>
      <c r="I41" s="116">
        <v>0</v>
      </c>
      <c r="J41" s="4"/>
      <c r="K41" s="4"/>
      <c r="L41" s="4"/>
    </row>
    <row r="42" spans="1:12" ht="11.5" customHeight="1" x14ac:dyDescent="0.2">
      <c r="A42" s="99" t="s">
        <v>526</v>
      </c>
      <c r="B42" s="150"/>
      <c r="C42" s="200"/>
      <c r="D42" s="200"/>
      <c r="E42" s="116"/>
      <c r="F42" s="150"/>
      <c r="G42" s="200"/>
      <c r="H42" s="200"/>
      <c r="I42" s="116"/>
      <c r="J42" s="4"/>
      <c r="K42" s="4"/>
      <c r="L42" s="4"/>
    </row>
    <row r="43" spans="1:12" ht="11.5" customHeight="1" x14ac:dyDescent="0.2">
      <c r="A43" s="99" t="s">
        <v>527</v>
      </c>
      <c r="B43" s="150">
        <v>12966</v>
      </c>
      <c r="C43" s="150">
        <v>6667</v>
      </c>
      <c r="D43" s="150">
        <v>6299</v>
      </c>
      <c r="E43" s="116">
        <v>0.14499999999999999</v>
      </c>
      <c r="F43" s="150">
        <v>11893</v>
      </c>
      <c r="G43" s="150">
        <v>6073</v>
      </c>
      <c r="H43" s="150">
        <v>5820</v>
      </c>
      <c r="I43" s="116">
        <v>0.13900000000000001</v>
      </c>
      <c r="J43" s="4"/>
      <c r="K43" s="4"/>
      <c r="L43" s="4"/>
    </row>
    <row r="44" spans="1:12" ht="11.5" customHeight="1" x14ac:dyDescent="0.2">
      <c r="A44" s="99" t="s">
        <v>528</v>
      </c>
      <c r="B44" s="150">
        <v>53177</v>
      </c>
      <c r="C44" s="150">
        <v>26515</v>
      </c>
      <c r="D44" s="150">
        <v>26662</v>
      </c>
      <c r="E44" s="116">
        <v>0.59599999999999997</v>
      </c>
      <c r="F44" s="150">
        <v>49523</v>
      </c>
      <c r="G44" s="150">
        <v>24685</v>
      </c>
      <c r="H44" s="150">
        <v>24838</v>
      </c>
      <c r="I44" s="116">
        <v>0.57899999999999996</v>
      </c>
      <c r="J44" s="4"/>
      <c r="K44" s="4"/>
      <c r="L44" s="4"/>
    </row>
    <row r="45" spans="1:12" ht="11.5" customHeight="1" x14ac:dyDescent="0.2">
      <c r="A45" s="99" t="s">
        <v>529</v>
      </c>
      <c r="B45" s="150">
        <v>23059</v>
      </c>
      <c r="C45" s="150">
        <v>9509</v>
      </c>
      <c r="D45" s="150">
        <v>13550</v>
      </c>
      <c r="E45" s="116">
        <v>0.26940601925413588</v>
      </c>
      <c r="F45" s="150">
        <v>24144</v>
      </c>
      <c r="G45" s="150">
        <v>10008</v>
      </c>
      <c r="H45" s="150">
        <v>14136</v>
      </c>
      <c r="I45" s="116">
        <v>0.28199999999999997</v>
      </c>
      <c r="J45" s="4"/>
      <c r="K45" s="4"/>
      <c r="L45" s="4"/>
    </row>
    <row r="46" spans="1:12" ht="4.5" customHeight="1" x14ac:dyDescent="0.2">
      <c r="A46" s="117"/>
      <c r="B46" s="118"/>
      <c r="C46" s="118"/>
      <c r="D46" s="118"/>
      <c r="E46" s="119"/>
      <c r="F46" s="118"/>
      <c r="G46" s="118"/>
      <c r="H46" s="118"/>
      <c r="I46" s="119"/>
      <c r="J46" s="4"/>
      <c r="K46" s="4"/>
      <c r="L46" s="4"/>
    </row>
    <row r="47" spans="1:12" ht="11.5" customHeight="1" x14ac:dyDescent="0.2">
      <c r="A47" s="711" t="s">
        <v>1804</v>
      </c>
      <c r="B47" s="713" t="s">
        <v>2670</v>
      </c>
      <c r="C47" s="714"/>
      <c r="D47" s="714"/>
      <c r="E47" s="715"/>
      <c r="F47" s="702" t="s">
        <v>4242</v>
      </c>
      <c r="G47" s="710"/>
      <c r="H47" s="710"/>
      <c r="I47" s="703"/>
      <c r="J47" s="4"/>
    </row>
    <row r="48" spans="1:12" ht="11.5" customHeight="1" x14ac:dyDescent="0.2">
      <c r="A48" s="712"/>
      <c r="B48" s="99" t="s">
        <v>819</v>
      </c>
      <c r="C48" s="99" t="s">
        <v>820</v>
      </c>
      <c r="D48" s="99" t="s">
        <v>821</v>
      </c>
      <c r="E48" s="99" t="s">
        <v>502</v>
      </c>
      <c r="F48" s="99" t="s">
        <v>819</v>
      </c>
      <c r="G48" s="99" t="s">
        <v>820</v>
      </c>
      <c r="H48" s="99" t="s">
        <v>821</v>
      </c>
      <c r="I48" s="99" t="s">
        <v>502</v>
      </c>
      <c r="J48" s="4"/>
    </row>
    <row r="49" spans="1:10" ht="11.5" customHeight="1" x14ac:dyDescent="0.2">
      <c r="A49" s="99" t="s">
        <v>1890</v>
      </c>
      <c r="B49" s="56">
        <v>82250</v>
      </c>
      <c r="C49" s="56">
        <v>39494</v>
      </c>
      <c r="D49" s="56">
        <v>42756</v>
      </c>
      <c r="E49" s="95">
        <v>1</v>
      </c>
      <c r="F49" s="235">
        <v>77489</v>
      </c>
      <c r="G49" s="56">
        <v>37303</v>
      </c>
      <c r="H49" s="56">
        <v>40186</v>
      </c>
      <c r="I49" s="95">
        <v>1</v>
      </c>
      <c r="J49" s="4"/>
    </row>
    <row r="50" spans="1:10" ht="11.5" customHeight="1" x14ac:dyDescent="0.2">
      <c r="A50" s="99" t="s">
        <v>683</v>
      </c>
      <c r="B50" s="150">
        <v>3185</v>
      </c>
      <c r="C50" s="150">
        <v>1630</v>
      </c>
      <c r="D50" s="150">
        <v>1555</v>
      </c>
      <c r="E50" s="116">
        <v>3.8723404255319151E-2</v>
      </c>
      <c r="F50" s="175">
        <v>2634</v>
      </c>
      <c r="G50" s="150">
        <v>1377</v>
      </c>
      <c r="H50" s="150">
        <v>1257</v>
      </c>
      <c r="I50" s="116">
        <f>F50/F49</f>
        <v>3.3991921434009989E-2</v>
      </c>
      <c r="J50" s="4"/>
    </row>
    <row r="51" spans="1:10" ht="11.5" customHeight="1" x14ac:dyDescent="0.2">
      <c r="A51" s="99" t="s">
        <v>684</v>
      </c>
      <c r="B51" s="150">
        <v>3613</v>
      </c>
      <c r="C51" s="150">
        <v>1790</v>
      </c>
      <c r="D51" s="150">
        <v>1823</v>
      </c>
      <c r="E51" s="116">
        <v>4.3927051671732525E-2</v>
      </c>
      <c r="F51" s="175">
        <v>3227</v>
      </c>
      <c r="G51" s="150">
        <v>1667</v>
      </c>
      <c r="H51" s="150">
        <v>1560</v>
      </c>
      <c r="I51" s="116">
        <f>F51/F49</f>
        <v>4.164462052678445E-2</v>
      </c>
      <c r="J51" s="4"/>
    </row>
    <row r="52" spans="1:10" ht="11.5" customHeight="1" x14ac:dyDescent="0.2">
      <c r="A52" s="99" t="s">
        <v>685</v>
      </c>
      <c r="B52" s="150">
        <v>3822</v>
      </c>
      <c r="C52" s="150">
        <v>2029</v>
      </c>
      <c r="D52" s="150">
        <v>1793</v>
      </c>
      <c r="E52" s="116">
        <v>4.6468085106382978E-2</v>
      </c>
      <c r="F52" s="175">
        <v>3621</v>
      </c>
      <c r="G52" s="150">
        <v>1802</v>
      </c>
      <c r="H52" s="150">
        <v>1819</v>
      </c>
      <c r="I52" s="116">
        <f>F52/F49</f>
        <v>4.6729213178644709E-2</v>
      </c>
      <c r="J52" s="4"/>
    </row>
    <row r="53" spans="1:10" ht="11.5" customHeight="1" x14ac:dyDescent="0.2">
      <c r="A53" s="99" t="s">
        <v>686</v>
      </c>
      <c r="B53" s="150">
        <v>3769</v>
      </c>
      <c r="C53" s="150">
        <v>1882</v>
      </c>
      <c r="D53" s="150">
        <v>1887</v>
      </c>
      <c r="E53" s="116">
        <v>4.5823708206686929E-2</v>
      </c>
      <c r="F53" s="175">
        <v>3247</v>
      </c>
      <c r="G53" s="150">
        <v>1650</v>
      </c>
      <c r="H53" s="150">
        <v>1597</v>
      </c>
      <c r="I53" s="116">
        <f>F53/F49</f>
        <v>4.1902721676625072E-2</v>
      </c>
      <c r="J53" s="4"/>
    </row>
    <row r="54" spans="1:10" ht="11.5" customHeight="1" x14ac:dyDescent="0.2">
      <c r="A54" s="99" t="s">
        <v>508</v>
      </c>
      <c r="B54" s="150">
        <v>2355</v>
      </c>
      <c r="C54" s="150">
        <v>1150</v>
      </c>
      <c r="D54" s="150">
        <v>1205</v>
      </c>
      <c r="E54" s="116">
        <v>2.8632218844984802E-2</v>
      </c>
      <c r="F54" s="175">
        <v>2217</v>
      </c>
      <c r="G54" s="150">
        <v>1160</v>
      </c>
      <c r="H54" s="150">
        <v>1057</v>
      </c>
      <c r="I54" s="116">
        <f>F54/F49</f>
        <v>2.861051245983301E-2</v>
      </c>
      <c r="J54" s="4"/>
    </row>
    <row r="55" spans="1:10" ht="11.5" customHeight="1" x14ac:dyDescent="0.2">
      <c r="A55" s="99" t="s">
        <v>509</v>
      </c>
      <c r="B55" s="150">
        <v>3253</v>
      </c>
      <c r="C55" s="150">
        <v>1698</v>
      </c>
      <c r="D55" s="150">
        <v>1555</v>
      </c>
      <c r="E55" s="116">
        <v>3.9550151975683893E-2</v>
      </c>
      <c r="F55" s="175">
        <v>2831</v>
      </c>
      <c r="G55" s="150">
        <v>1443</v>
      </c>
      <c r="H55" s="150">
        <v>1388</v>
      </c>
      <c r="I55" s="116">
        <f>F55/F49</f>
        <v>3.6534217759940119E-2</v>
      </c>
      <c r="J55" s="4"/>
    </row>
    <row r="56" spans="1:10" ht="11.5" customHeight="1" x14ac:dyDescent="0.2">
      <c r="A56" s="99" t="s">
        <v>510</v>
      </c>
      <c r="B56" s="150">
        <v>4052</v>
      </c>
      <c r="C56" s="150">
        <v>2061</v>
      </c>
      <c r="D56" s="150">
        <v>1991</v>
      </c>
      <c r="E56" s="116">
        <v>4.9264437689969603E-2</v>
      </c>
      <c r="F56" s="175">
        <v>3430</v>
      </c>
      <c r="G56" s="150">
        <v>1798</v>
      </c>
      <c r="H56" s="150">
        <v>1632</v>
      </c>
      <c r="I56" s="116">
        <f>F56/F49</f>
        <v>4.4264347197666767E-2</v>
      </c>
      <c r="J56" s="4"/>
    </row>
    <row r="57" spans="1:10" ht="11.5" customHeight="1" x14ac:dyDescent="0.2">
      <c r="A57" s="99" t="s">
        <v>511</v>
      </c>
      <c r="B57" s="150">
        <v>4593</v>
      </c>
      <c r="C57" s="150">
        <v>2379</v>
      </c>
      <c r="D57" s="150">
        <v>2214</v>
      </c>
      <c r="E57" s="116">
        <v>5.5841945288753803E-2</v>
      </c>
      <c r="F57" s="175">
        <v>4071</v>
      </c>
      <c r="G57" s="150">
        <v>2056</v>
      </c>
      <c r="H57" s="150">
        <v>2015</v>
      </c>
      <c r="I57" s="116">
        <f>F57/F49</f>
        <v>5.253648905005872E-2</v>
      </c>
      <c r="J57" s="4"/>
    </row>
    <row r="58" spans="1:10" ht="11.5" customHeight="1" x14ac:dyDescent="0.2">
      <c r="A58" s="99" t="s">
        <v>512</v>
      </c>
      <c r="B58" s="150">
        <v>5551</v>
      </c>
      <c r="C58" s="150">
        <v>2872</v>
      </c>
      <c r="D58" s="150">
        <v>2679</v>
      </c>
      <c r="E58" s="116">
        <v>6.7489361702127659E-2</v>
      </c>
      <c r="F58" s="175">
        <v>4568</v>
      </c>
      <c r="G58" s="150">
        <v>2337</v>
      </c>
      <c r="H58" s="150">
        <v>2231</v>
      </c>
      <c r="I58" s="116">
        <f>F58/F49</f>
        <v>5.895030262359819E-2</v>
      </c>
      <c r="J58" s="4"/>
    </row>
    <row r="59" spans="1:10" ht="11.5" customHeight="1" x14ac:dyDescent="0.2">
      <c r="A59" s="99" t="s">
        <v>513</v>
      </c>
      <c r="B59" s="150">
        <v>5012</v>
      </c>
      <c r="C59" s="150">
        <v>2485</v>
      </c>
      <c r="D59" s="150">
        <v>2527</v>
      </c>
      <c r="E59" s="116">
        <v>6.0936170212765955E-2</v>
      </c>
      <c r="F59" s="175">
        <v>5502</v>
      </c>
      <c r="G59" s="150">
        <v>2839</v>
      </c>
      <c r="H59" s="150">
        <v>2663</v>
      </c>
      <c r="I59" s="116">
        <f>F59/F49</f>
        <v>7.1003626321155255E-2</v>
      </c>
      <c r="J59" s="4"/>
    </row>
    <row r="60" spans="1:10" ht="11.5" customHeight="1" x14ac:dyDescent="0.2">
      <c r="A60" s="99" t="s">
        <v>514</v>
      </c>
      <c r="B60" s="150">
        <v>5050</v>
      </c>
      <c r="C60" s="150">
        <v>2476</v>
      </c>
      <c r="D60" s="150">
        <v>2574</v>
      </c>
      <c r="E60" s="116">
        <v>6.139817629179331E-2</v>
      </c>
      <c r="F60" s="175">
        <v>4945</v>
      </c>
      <c r="G60" s="150">
        <v>2450</v>
      </c>
      <c r="H60" s="150">
        <v>2495</v>
      </c>
      <c r="I60" s="116">
        <f>F60/F49</f>
        <v>6.3815509298093917E-2</v>
      </c>
      <c r="J60" s="4"/>
    </row>
    <row r="61" spans="1:10" ht="11.5" customHeight="1" x14ac:dyDescent="0.2">
      <c r="A61" s="99" t="s">
        <v>515</v>
      </c>
      <c r="B61" s="150">
        <v>5492</v>
      </c>
      <c r="C61" s="150">
        <v>2761</v>
      </c>
      <c r="D61" s="150">
        <v>2731</v>
      </c>
      <c r="E61" s="116">
        <v>6.6772036474164131E-2</v>
      </c>
      <c r="F61" s="175">
        <v>4908</v>
      </c>
      <c r="G61" s="150">
        <v>2402</v>
      </c>
      <c r="H61" s="150">
        <v>2506</v>
      </c>
      <c r="I61" s="116">
        <f>F61/F49</f>
        <v>6.3338022170888769E-2</v>
      </c>
      <c r="J61" s="4"/>
    </row>
    <row r="62" spans="1:10" ht="11.5" customHeight="1" x14ac:dyDescent="0.2">
      <c r="A62" s="99" t="s">
        <v>516</v>
      </c>
      <c r="B62" s="150">
        <v>6154</v>
      </c>
      <c r="C62" s="150">
        <v>3006</v>
      </c>
      <c r="D62" s="150">
        <v>3148</v>
      </c>
      <c r="E62" s="116">
        <v>7.4820668693009115E-2</v>
      </c>
      <c r="F62" s="175">
        <v>5287</v>
      </c>
      <c r="G62" s="150">
        <v>2637</v>
      </c>
      <c r="H62" s="150">
        <v>2650</v>
      </c>
      <c r="I62" s="116">
        <f>F62/F49</f>
        <v>6.8229038960368568E-2</v>
      </c>
      <c r="J62" s="4"/>
    </row>
    <row r="63" spans="1:10" ht="11.5" customHeight="1" x14ac:dyDescent="0.2">
      <c r="A63" s="99" t="s">
        <v>517</v>
      </c>
      <c r="B63" s="150">
        <v>6749</v>
      </c>
      <c r="C63" s="150">
        <v>3346</v>
      </c>
      <c r="D63" s="150">
        <v>3403</v>
      </c>
      <c r="E63" s="116">
        <v>8.2054711246200604E-2</v>
      </c>
      <c r="F63" s="175">
        <v>5878</v>
      </c>
      <c r="G63" s="150">
        <v>2813</v>
      </c>
      <c r="H63" s="150">
        <v>3065</v>
      </c>
      <c r="I63" s="116">
        <f>F63/F49</f>
        <v>7.5855927938158971E-2</v>
      </c>
      <c r="J63" s="4"/>
    </row>
    <row r="64" spans="1:10" ht="11.5" customHeight="1" x14ac:dyDescent="0.2">
      <c r="A64" s="99" t="s">
        <v>518</v>
      </c>
      <c r="B64" s="150">
        <v>5326</v>
      </c>
      <c r="C64" s="152">
        <v>2455</v>
      </c>
      <c r="D64" s="152">
        <v>2871</v>
      </c>
      <c r="E64" s="116">
        <v>6.4753799392097258E-2</v>
      </c>
      <c r="F64" s="175">
        <v>6301</v>
      </c>
      <c r="G64" s="152">
        <v>3045</v>
      </c>
      <c r="H64" s="152">
        <v>3256</v>
      </c>
      <c r="I64" s="116">
        <f>F64/F49</f>
        <v>8.1314767257288131E-2</v>
      </c>
      <c r="J64" s="4"/>
    </row>
    <row r="65" spans="1:12" ht="11.5" customHeight="1" x14ac:dyDescent="0.2">
      <c r="A65" s="99" t="s">
        <v>519</v>
      </c>
      <c r="B65" s="150">
        <v>4565</v>
      </c>
      <c r="C65" s="152">
        <v>1991</v>
      </c>
      <c r="D65" s="152">
        <v>2574</v>
      </c>
      <c r="E65" s="116">
        <v>5.5501519756838903E-2</v>
      </c>
      <c r="F65" s="175">
        <v>4865</v>
      </c>
      <c r="G65" s="152">
        <v>2162</v>
      </c>
      <c r="H65" s="152">
        <v>2703</v>
      </c>
      <c r="I65" s="116">
        <f>F65/F49</f>
        <v>6.2783104698731426E-2</v>
      </c>
      <c r="J65" s="4"/>
      <c r="K65" s="4"/>
      <c r="L65" s="4"/>
    </row>
    <row r="66" spans="1:12" ht="11.5" customHeight="1" x14ac:dyDescent="0.2">
      <c r="A66" s="99" t="s">
        <v>520</v>
      </c>
      <c r="B66" s="150">
        <v>4365</v>
      </c>
      <c r="C66" s="152">
        <v>1726</v>
      </c>
      <c r="D66" s="152">
        <v>2639</v>
      </c>
      <c r="E66" s="116">
        <v>5.3069908814589666E-2</v>
      </c>
      <c r="F66" s="175">
        <v>3890</v>
      </c>
      <c r="G66" s="152">
        <v>1587</v>
      </c>
      <c r="H66" s="152">
        <v>2303</v>
      </c>
      <c r="I66" s="116">
        <f>F66/F49</f>
        <v>5.0200673644001083E-2</v>
      </c>
      <c r="J66" s="4"/>
    </row>
    <row r="67" spans="1:12" ht="11.5" customHeight="1" x14ac:dyDescent="0.2">
      <c r="A67" s="99" t="s">
        <v>521</v>
      </c>
      <c r="B67" s="150">
        <v>3062</v>
      </c>
      <c r="C67" s="152">
        <v>1093</v>
      </c>
      <c r="D67" s="152">
        <v>1969</v>
      </c>
      <c r="E67" s="116">
        <v>3.7227963525835864E-2</v>
      </c>
      <c r="F67" s="175">
        <v>3220</v>
      </c>
      <c r="G67" s="152">
        <v>1133</v>
      </c>
      <c r="H67" s="152">
        <v>2087</v>
      </c>
      <c r="I67" s="116">
        <f>F67/F49</f>
        <v>4.1554285124340229E-2</v>
      </c>
      <c r="J67" s="4"/>
    </row>
    <row r="68" spans="1:12" ht="11.5" customHeight="1" x14ac:dyDescent="0.2">
      <c r="A68" s="99" t="s">
        <v>522</v>
      </c>
      <c r="B68" s="150">
        <v>1434</v>
      </c>
      <c r="C68" s="152">
        <v>357</v>
      </c>
      <c r="D68" s="152">
        <v>1077</v>
      </c>
      <c r="E68" s="116">
        <v>1.7434650455927053E-2</v>
      </c>
      <c r="F68" s="175">
        <v>1726</v>
      </c>
      <c r="G68" s="152">
        <v>533</v>
      </c>
      <c r="H68" s="152">
        <v>1193</v>
      </c>
      <c r="I68" s="116">
        <f>F68/F49</f>
        <v>2.2274129231245724E-2</v>
      </c>
      <c r="J68" s="4"/>
    </row>
    <row r="69" spans="1:12" ht="11.5" customHeight="1" x14ac:dyDescent="0.2">
      <c r="A69" s="99" t="s">
        <v>523</v>
      </c>
      <c r="B69" s="150">
        <v>416</v>
      </c>
      <c r="C69" s="152">
        <v>78</v>
      </c>
      <c r="D69" s="152">
        <v>338</v>
      </c>
      <c r="E69" s="116">
        <v>5.0577507598784195E-3</v>
      </c>
      <c r="F69" s="175">
        <v>543</v>
      </c>
      <c r="G69" s="152">
        <v>97</v>
      </c>
      <c r="H69" s="152">
        <v>446</v>
      </c>
      <c r="I69" s="116">
        <f>F69/F49</f>
        <v>7.0074462181729021E-3</v>
      </c>
      <c r="J69" s="4"/>
    </row>
    <row r="70" spans="1:12" ht="11.5" customHeight="1" x14ac:dyDescent="0.2">
      <c r="A70" s="99" t="s">
        <v>524</v>
      </c>
      <c r="B70" s="150">
        <v>66</v>
      </c>
      <c r="C70" s="152">
        <v>6</v>
      </c>
      <c r="D70" s="152">
        <v>60</v>
      </c>
      <c r="E70" s="116">
        <v>8.024316109422492E-4</v>
      </c>
      <c r="F70" s="175">
        <v>99</v>
      </c>
      <c r="G70" s="152">
        <v>15</v>
      </c>
      <c r="H70" s="152">
        <v>84</v>
      </c>
      <c r="I70" s="116">
        <f>F70/F49</f>
        <v>1.2776006917110815E-3</v>
      </c>
      <c r="J70" s="4"/>
    </row>
    <row r="71" spans="1:12" ht="11.5" customHeight="1" x14ac:dyDescent="0.2">
      <c r="A71" s="99" t="s">
        <v>525</v>
      </c>
      <c r="B71" s="150">
        <v>366</v>
      </c>
      <c r="C71" s="152">
        <v>223</v>
      </c>
      <c r="D71" s="152">
        <v>143</v>
      </c>
      <c r="E71" s="116">
        <v>4.4498480243161092E-3</v>
      </c>
      <c r="F71" s="175">
        <v>479</v>
      </c>
      <c r="G71" s="152">
        <v>300</v>
      </c>
      <c r="H71" s="152">
        <v>179</v>
      </c>
      <c r="I71" s="116">
        <f>F71/F49</f>
        <v>6.18152253868291E-3</v>
      </c>
      <c r="J71" s="4"/>
    </row>
    <row r="72" spans="1:12" ht="11.5" customHeight="1" x14ac:dyDescent="0.2">
      <c r="A72" s="99" t="s">
        <v>526</v>
      </c>
      <c r="B72" s="150"/>
      <c r="C72" s="200"/>
      <c r="D72" s="200"/>
      <c r="E72" s="116"/>
      <c r="F72" s="150"/>
      <c r="G72" s="200"/>
      <c r="H72" s="200"/>
      <c r="I72" s="116"/>
      <c r="J72" s="4"/>
    </row>
    <row r="73" spans="1:12" ht="11.5" customHeight="1" x14ac:dyDescent="0.2">
      <c r="A73" s="99" t="s">
        <v>527</v>
      </c>
      <c r="B73" s="150">
        <f>+C73+D73</f>
        <v>10620</v>
      </c>
      <c r="C73" s="150">
        <f>+SUM(C50:C52)</f>
        <v>5449</v>
      </c>
      <c r="D73" s="150">
        <f>+SUM(D50:D52)</f>
        <v>5171</v>
      </c>
      <c r="E73" s="116">
        <v>0.12911854103343465</v>
      </c>
      <c r="F73" s="150">
        <v>9482</v>
      </c>
      <c r="G73" s="150">
        <f>+SUM(G50:G52)</f>
        <v>4846</v>
      </c>
      <c r="H73" s="150">
        <f>+SUM(H50:H52)</f>
        <v>4636</v>
      </c>
      <c r="I73" s="116">
        <v>0.123</v>
      </c>
      <c r="J73" s="4"/>
    </row>
    <row r="74" spans="1:12" ht="11.5" customHeight="1" x14ac:dyDescent="0.2">
      <c r="A74" s="99" t="s">
        <v>528</v>
      </c>
      <c r="B74" s="150">
        <f>+C74+D74</f>
        <v>45281</v>
      </c>
      <c r="C74" s="150">
        <f>+SUM(C53:C62)</f>
        <v>22770</v>
      </c>
      <c r="D74" s="150">
        <f>+SUM(D53:D62)</f>
        <v>22511</v>
      </c>
      <c r="E74" s="116">
        <v>0.55052887537993922</v>
      </c>
      <c r="F74" s="150">
        <v>41006</v>
      </c>
      <c r="G74" s="150">
        <f>+SUM(G53:G62)</f>
        <v>20772</v>
      </c>
      <c r="H74" s="150">
        <f>+SUM(H53:H62)</f>
        <v>20234</v>
      </c>
      <c r="I74" s="116">
        <v>0.53200000000000003</v>
      </c>
      <c r="J74" s="4"/>
    </row>
    <row r="75" spans="1:12" ht="11.5" customHeight="1" x14ac:dyDescent="0.2">
      <c r="A75" s="99" t="s">
        <v>529</v>
      </c>
      <c r="B75" s="150">
        <f>+C75+D75</f>
        <v>25983</v>
      </c>
      <c r="C75" s="150">
        <f>+SUM(C63:C70)</f>
        <v>11052</v>
      </c>
      <c r="D75" s="150">
        <f>+SUM(D63:D70)</f>
        <v>14931</v>
      </c>
      <c r="E75" s="116">
        <v>0.31590273556231002</v>
      </c>
      <c r="F75" s="150">
        <v>26522</v>
      </c>
      <c r="G75" s="150">
        <f>+SUM(G63:G70)</f>
        <v>11385</v>
      </c>
      <c r="H75" s="150">
        <f>+SUM(H63:H70)</f>
        <v>15137</v>
      </c>
      <c r="I75" s="116">
        <v>0.34399999999999997</v>
      </c>
      <c r="J75" s="4"/>
    </row>
    <row r="76" spans="1:12" ht="2.25" customHeight="1" x14ac:dyDescent="0.2">
      <c r="A76" s="4"/>
      <c r="B76" s="4"/>
      <c r="C76" s="4"/>
      <c r="D76" s="4"/>
      <c r="E76" s="4"/>
      <c r="F76" s="4"/>
      <c r="G76" s="4"/>
      <c r="H76" s="4"/>
      <c r="I76" s="4"/>
      <c r="J76" s="4"/>
      <c r="K76" s="4"/>
      <c r="L76" s="4"/>
    </row>
    <row r="77" spans="1:12" ht="14.15" customHeight="1" x14ac:dyDescent="0.2">
      <c r="A77" s="6" t="s">
        <v>530</v>
      </c>
      <c r="B77" s="4"/>
      <c r="C77" s="4"/>
      <c r="D77" s="4"/>
      <c r="E77" s="4"/>
      <c r="F77" s="4"/>
      <c r="G77" s="4"/>
      <c r="H77" s="4"/>
      <c r="I77" s="4"/>
      <c r="J77" s="4"/>
      <c r="K77" s="4"/>
      <c r="L77" s="4"/>
    </row>
    <row r="78" spans="1:12" ht="4.5" customHeight="1" x14ac:dyDescent="0.2">
      <c r="A78" s="6"/>
      <c r="B78" s="4"/>
      <c r="C78" s="4"/>
      <c r="D78" s="4"/>
      <c r="E78" s="4"/>
      <c r="F78" s="4"/>
      <c r="G78" s="4"/>
      <c r="H78" s="4"/>
      <c r="I78" s="4"/>
      <c r="J78" s="4"/>
      <c r="K78" s="4"/>
      <c r="L78" s="4"/>
    </row>
    <row r="79" spans="1:12" ht="12" customHeight="1" x14ac:dyDescent="0.2">
      <c r="A79" s="704" t="s">
        <v>687</v>
      </c>
      <c r="B79" s="626" t="s">
        <v>2223</v>
      </c>
      <c r="C79" s="673"/>
      <c r="D79" s="673"/>
      <c r="E79" s="673"/>
      <c r="F79" s="673"/>
      <c r="G79" s="673"/>
      <c r="H79" s="673"/>
      <c r="I79" s="627"/>
    </row>
    <row r="80" spans="1:12" ht="12" customHeight="1" x14ac:dyDescent="0.2">
      <c r="A80" s="705"/>
      <c r="B80" s="626" t="s">
        <v>2224</v>
      </c>
      <c r="C80" s="673"/>
      <c r="D80" s="673"/>
      <c r="E80" s="673"/>
      <c r="F80" s="673"/>
      <c r="G80" s="673"/>
      <c r="H80" s="673"/>
      <c r="I80" s="627"/>
    </row>
    <row r="81" spans="1:12" ht="12" customHeight="1" x14ac:dyDescent="0.2">
      <c r="A81" s="706"/>
      <c r="B81" s="184" t="s">
        <v>1977</v>
      </c>
      <c r="C81" s="99" t="s">
        <v>971</v>
      </c>
      <c r="D81" s="184">
        <v>2</v>
      </c>
      <c r="E81" s="184">
        <v>3</v>
      </c>
      <c r="F81" s="184">
        <v>4</v>
      </c>
      <c r="G81" s="184">
        <v>5</v>
      </c>
      <c r="H81" s="184">
        <v>6</v>
      </c>
      <c r="I81" s="184">
        <v>7</v>
      </c>
    </row>
    <row r="82" spans="1:12" ht="12" customHeight="1" x14ac:dyDescent="0.2">
      <c r="A82" s="120" t="s">
        <v>4244</v>
      </c>
      <c r="B82" s="40">
        <v>26401</v>
      </c>
      <c r="C82" s="88">
        <v>3570</v>
      </c>
      <c r="D82" s="40">
        <v>5437</v>
      </c>
      <c r="E82" s="40">
        <v>4885</v>
      </c>
      <c r="F82" s="40">
        <v>4928</v>
      </c>
      <c r="G82" s="40">
        <v>3294</v>
      </c>
      <c r="H82" s="40">
        <v>2497</v>
      </c>
      <c r="I82" s="40">
        <v>1438</v>
      </c>
    </row>
    <row r="83" spans="1:12" ht="12" customHeight="1" x14ac:dyDescent="0.2">
      <c r="A83" s="120">
        <v>7</v>
      </c>
      <c r="B83" s="40">
        <v>28097</v>
      </c>
      <c r="C83" s="88">
        <v>4765</v>
      </c>
      <c r="D83" s="40">
        <v>6431</v>
      </c>
      <c r="E83" s="40">
        <v>5293</v>
      </c>
      <c r="F83" s="40">
        <v>4629</v>
      </c>
      <c r="G83" s="40">
        <v>3072</v>
      </c>
      <c r="H83" s="40">
        <v>2297</v>
      </c>
      <c r="I83" s="40">
        <v>1269</v>
      </c>
    </row>
    <row r="84" spans="1:12" ht="12" customHeight="1" x14ac:dyDescent="0.2">
      <c r="A84" s="36">
        <v>12</v>
      </c>
      <c r="B84" s="135">
        <v>29086</v>
      </c>
      <c r="C84" s="135">
        <v>5419</v>
      </c>
      <c r="D84" s="135">
        <v>7079</v>
      </c>
      <c r="E84" s="135">
        <v>5632</v>
      </c>
      <c r="F84" s="135">
        <v>4776</v>
      </c>
      <c r="G84" s="135">
        <v>2814</v>
      </c>
      <c r="H84" s="135">
        <v>2022</v>
      </c>
      <c r="I84" s="135">
        <v>1050</v>
      </c>
    </row>
    <row r="85" spans="1:12" ht="12" customHeight="1" x14ac:dyDescent="0.2">
      <c r="A85" s="121">
        <v>17</v>
      </c>
      <c r="B85" s="135">
        <v>29565</v>
      </c>
      <c r="C85" s="135">
        <v>5942</v>
      </c>
      <c r="D85" s="135">
        <v>7884</v>
      </c>
      <c r="E85" s="135">
        <v>5939</v>
      </c>
      <c r="F85" s="135">
        <v>4644</v>
      </c>
      <c r="G85" s="135">
        <v>2593</v>
      </c>
      <c r="H85" s="135">
        <v>1603</v>
      </c>
      <c r="I85" s="135">
        <v>729</v>
      </c>
    </row>
    <row r="86" spans="1:12" ht="12" customHeight="1" x14ac:dyDescent="0.2">
      <c r="A86" s="36">
        <v>22</v>
      </c>
      <c r="B86" s="135">
        <v>29687</v>
      </c>
      <c r="C86" s="135">
        <v>6583</v>
      </c>
      <c r="D86" s="135">
        <v>8260</v>
      </c>
      <c r="E86" s="135">
        <v>5898</v>
      </c>
      <c r="F86" s="135">
        <v>4619</v>
      </c>
      <c r="G86" s="135">
        <v>2299</v>
      </c>
      <c r="H86" s="135">
        <v>1267</v>
      </c>
      <c r="I86" s="135">
        <v>571</v>
      </c>
    </row>
    <row r="87" spans="1:12" ht="12" customHeight="1" x14ac:dyDescent="0.2">
      <c r="A87" s="36">
        <v>27</v>
      </c>
      <c r="B87" s="135">
        <v>30124</v>
      </c>
      <c r="C87" s="135">
        <v>7672</v>
      </c>
      <c r="D87" s="135">
        <v>8679</v>
      </c>
      <c r="E87" s="135">
        <v>5870</v>
      </c>
      <c r="F87" s="135">
        <v>4202</v>
      </c>
      <c r="G87" s="135">
        <v>2054</v>
      </c>
      <c r="H87" s="135">
        <v>1059</v>
      </c>
      <c r="I87" s="135">
        <v>423</v>
      </c>
    </row>
    <row r="88" spans="1:12" ht="12" customHeight="1" x14ac:dyDescent="0.2">
      <c r="A88" s="120" t="s">
        <v>4243</v>
      </c>
      <c r="B88" s="135">
        <v>30115</v>
      </c>
      <c r="C88" s="135">
        <v>8519</v>
      </c>
      <c r="D88" s="135">
        <v>9159</v>
      </c>
      <c r="E88" s="135">
        <v>5739</v>
      </c>
      <c r="F88" s="135">
        <v>3792</v>
      </c>
      <c r="G88" s="135">
        <v>1709</v>
      </c>
      <c r="H88" s="135">
        <v>762</v>
      </c>
      <c r="I88" s="135">
        <v>325</v>
      </c>
    </row>
    <row r="89" spans="1:12" ht="12" customHeight="1" x14ac:dyDescent="0.2">
      <c r="A89" s="122"/>
      <c r="B89" s="123"/>
      <c r="C89" s="123"/>
      <c r="D89" s="123"/>
      <c r="E89" s="123"/>
      <c r="F89" s="123"/>
      <c r="G89" s="41"/>
      <c r="H89" s="41"/>
      <c r="I89" s="41"/>
    </row>
    <row r="90" spans="1:12" ht="12" customHeight="1" x14ac:dyDescent="0.2">
      <c r="A90" s="704" t="s">
        <v>4268</v>
      </c>
      <c r="B90" s="707" t="s">
        <v>2223</v>
      </c>
      <c r="C90" s="708"/>
      <c r="D90" s="708"/>
      <c r="E90" s="708"/>
      <c r="F90" s="709"/>
      <c r="G90" s="640" t="s">
        <v>1630</v>
      </c>
      <c r="H90" s="4"/>
      <c r="I90" s="4"/>
      <c r="J90" s="4"/>
      <c r="K90" s="4"/>
      <c r="L90" s="4"/>
    </row>
    <row r="91" spans="1:12" ht="12" customHeight="1" x14ac:dyDescent="0.2">
      <c r="A91" s="705"/>
      <c r="B91" s="626" t="s">
        <v>2224</v>
      </c>
      <c r="C91" s="673"/>
      <c r="D91" s="673"/>
      <c r="E91" s="673"/>
      <c r="F91" s="627"/>
      <c r="G91" s="640"/>
      <c r="H91" s="4"/>
      <c r="I91" s="4"/>
      <c r="J91" s="4"/>
      <c r="K91" s="4"/>
      <c r="L91" s="4"/>
    </row>
    <row r="92" spans="1:12" ht="12" customHeight="1" x14ac:dyDescent="0.2">
      <c r="A92" s="706"/>
      <c r="B92" s="184">
        <v>8</v>
      </c>
      <c r="C92" s="184">
        <v>9</v>
      </c>
      <c r="D92" s="194" t="s">
        <v>1928</v>
      </c>
      <c r="E92" s="194" t="s">
        <v>1631</v>
      </c>
      <c r="F92" s="195" t="s">
        <v>1632</v>
      </c>
      <c r="G92" s="640"/>
      <c r="H92" s="4"/>
      <c r="I92" s="4"/>
      <c r="J92" s="4"/>
      <c r="K92" s="4"/>
      <c r="L92" s="4"/>
    </row>
    <row r="93" spans="1:12" ht="12" customHeight="1" x14ac:dyDescent="0.2">
      <c r="A93" s="120" t="s">
        <v>4244</v>
      </c>
      <c r="B93" s="40">
        <v>290</v>
      </c>
      <c r="C93" s="88">
        <v>51</v>
      </c>
      <c r="D93" s="40">
        <v>11</v>
      </c>
      <c r="E93" s="40">
        <v>93230</v>
      </c>
      <c r="F93" s="200">
        <v>3.53</v>
      </c>
      <c r="G93" s="40">
        <v>33</v>
      </c>
      <c r="H93" s="4"/>
      <c r="I93" s="4"/>
      <c r="J93" s="4"/>
      <c r="K93" s="4"/>
      <c r="L93" s="4"/>
    </row>
    <row r="94" spans="1:12" ht="12" customHeight="1" x14ac:dyDescent="0.2">
      <c r="A94" s="120">
        <v>7</v>
      </c>
      <c r="B94" s="40">
        <v>297</v>
      </c>
      <c r="C94" s="88">
        <v>37</v>
      </c>
      <c r="D94" s="40">
        <v>7</v>
      </c>
      <c r="E94" s="40">
        <v>92828</v>
      </c>
      <c r="F94" s="97">
        <v>3.3</v>
      </c>
      <c r="G94" s="40">
        <v>34</v>
      </c>
      <c r="H94" s="4"/>
      <c r="I94" s="4"/>
      <c r="J94" s="4"/>
      <c r="K94" s="4"/>
      <c r="L94" s="4"/>
    </row>
    <row r="95" spans="1:12" ht="12" customHeight="1" x14ac:dyDescent="0.2">
      <c r="A95" s="36">
        <v>12</v>
      </c>
      <c r="B95" s="200">
        <v>251</v>
      </c>
      <c r="C95" s="200">
        <v>36</v>
      </c>
      <c r="D95" s="200">
        <v>7</v>
      </c>
      <c r="E95" s="150">
        <v>91538</v>
      </c>
      <c r="F95" s="200">
        <v>3.15</v>
      </c>
      <c r="G95" s="66">
        <v>55</v>
      </c>
      <c r="H95" s="4"/>
      <c r="I95" s="4"/>
      <c r="J95" s="4"/>
      <c r="K95" s="4"/>
      <c r="L95" s="4"/>
    </row>
    <row r="96" spans="1:12" ht="12" customHeight="1" x14ac:dyDescent="0.2">
      <c r="A96" s="36">
        <v>17</v>
      </c>
      <c r="B96" s="200">
        <v>196</v>
      </c>
      <c r="C96" s="200">
        <v>24</v>
      </c>
      <c r="D96" s="200">
        <v>11</v>
      </c>
      <c r="E96" s="150">
        <v>87685</v>
      </c>
      <c r="F96" s="200">
        <v>2.97</v>
      </c>
      <c r="G96" s="66">
        <v>48</v>
      </c>
      <c r="H96" s="4"/>
      <c r="I96" s="4"/>
      <c r="J96" s="4"/>
      <c r="K96" s="4"/>
      <c r="L96" s="4"/>
    </row>
    <row r="97" spans="1:12" ht="12" customHeight="1" x14ac:dyDescent="0.2">
      <c r="A97" s="36">
        <v>22</v>
      </c>
      <c r="B97" s="200">
        <v>157</v>
      </c>
      <c r="C97" s="200">
        <v>19</v>
      </c>
      <c r="D97" s="200">
        <v>14</v>
      </c>
      <c r="E97" s="150">
        <v>83939</v>
      </c>
      <c r="F97" s="200">
        <v>2.83</v>
      </c>
      <c r="G97" s="66">
        <v>54</v>
      </c>
      <c r="H97" s="4"/>
      <c r="I97" s="4"/>
      <c r="J97" s="4"/>
      <c r="K97" s="4"/>
      <c r="L97" s="4"/>
    </row>
    <row r="98" spans="1:12" ht="12" customHeight="1" x14ac:dyDescent="0.2">
      <c r="A98" s="36">
        <v>27</v>
      </c>
      <c r="B98" s="200">
        <v>127</v>
      </c>
      <c r="C98" s="200">
        <v>28</v>
      </c>
      <c r="D98" s="200">
        <v>10</v>
      </c>
      <c r="E98" s="150">
        <v>80406</v>
      </c>
      <c r="F98" s="185">
        <v>2.6691674411999999</v>
      </c>
      <c r="G98" s="66">
        <v>65</v>
      </c>
      <c r="H98" s="4"/>
      <c r="I98" s="4"/>
      <c r="J98" s="4"/>
      <c r="K98" s="4"/>
      <c r="L98" s="4"/>
    </row>
    <row r="99" spans="1:12" ht="12" customHeight="1" x14ac:dyDescent="0.2">
      <c r="A99" s="120" t="s">
        <v>4243</v>
      </c>
      <c r="B99" s="200">
        <v>79</v>
      </c>
      <c r="C99" s="200">
        <v>23</v>
      </c>
      <c r="D99" s="200">
        <v>8</v>
      </c>
      <c r="E99" s="150">
        <v>75539</v>
      </c>
      <c r="F99" s="185">
        <f>E99/B88</f>
        <v>2.5083513199402292</v>
      </c>
      <c r="G99" s="66">
        <v>65</v>
      </c>
      <c r="H99" s="4"/>
      <c r="I99" s="4"/>
      <c r="J99" s="4"/>
      <c r="K99" s="4"/>
      <c r="L99" s="4"/>
    </row>
    <row r="100" spans="1:12" ht="12" customHeight="1" x14ac:dyDescent="0.2">
      <c r="A100" s="197"/>
      <c r="B100" s="8"/>
      <c r="C100" s="8"/>
      <c r="D100" s="8"/>
      <c r="E100" s="11"/>
      <c r="F100" s="8"/>
      <c r="G100" s="4"/>
      <c r="H100" s="4"/>
      <c r="I100" s="4"/>
      <c r="J100" s="4"/>
      <c r="K100" s="4"/>
      <c r="L100" s="4"/>
    </row>
    <row r="101" spans="1:12" ht="14.15" customHeight="1" x14ac:dyDescent="0.2">
      <c r="A101" s="6" t="s">
        <v>4245</v>
      </c>
      <c r="B101" s="8"/>
      <c r="C101" s="8"/>
      <c r="D101" s="8"/>
      <c r="E101" s="11"/>
      <c r="F101" s="8"/>
      <c r="G101" s="4"/>
      <c r="H101" s="4"/>
      <c r="I101" s="4"/>
      <c r="J101" s="4"/>
      <c r="K101" s="4"/>
      <c r="L101" s="4"/>
    </row>
    <row r="102" spans="1:12" ht="5.25" customHeight="1" x14ac:dyDescent="0.2">
      <c r="A102" s="6"/>
      <c r="B102" s="8"/>
      <c r="C102" s="8"/>
      <c r="D102" s="8"/>
      <c r="E102" s="11"/>
      <c r="F102" s="8"/>
      <c r="G102" s="4"/>
      <c r="H102" s="4"/>
      <c r="I102" s="4"/>
      <c r="J102" s="4"/>
      <c r="K102" s="4"/>
      <c r="L102" s="4"/>
    </row>
    <row r="103" spans="1:12" ht="24" customHeight="1" x14ac:dyDescent="0.2">
      <c r="A103" s="626" t="s">
        <v>2225</v>
      </c>
      <c r="B103" s="627"/>
      <c r="C103" s="184" t="s">
        <v>2226</v>
      </c>
      <c r="D103" s="184" t="s">
        <v>688</v>
      </c>
      <c r="E103" s="4"/>
      <c r="F103" s="4"/>
      <c r="G103" s="4"/>
      <c r="H103" s="4"/>
      <c r="I103" s="4"/>
      <c r="J103" s="4"/>
      <c r="K103" s="4"/>
      <c r="L103" s="4"/>
    </row>
    <row r="104" spans="1:12" ht="12" customHeight="1" x14ac:dyDescent="0.2">
      <c r="A104" s="690" t="s">
        <v>689</v>
      </c>
      <c r="B104" s="691"/>
      <c r="C104" s="135">
        <v>30115</v>
      </c>
      <c r="D104" s="135">
        <v>75539</v>
      </c>
      <c r="E104" s="4"/>
      <c r="F104" s="4"/>
      <c r="G104" s="4"/>
      <c r="H104" s="4"/>
      <c r="I104" s="4"/>
      <c r="J104" s="4"/>
      <c r="K104" s="4"/>
      <c r="L104" s="4"/>
    </row>
    <row r="105" spans="1:12" ht="12" customHeight="1" x14ac:dyDescent="0.2">
      <c r="A105" s="692" t="s">
        <v>1504</v>
      </c>
      <c r="B105" s="693"/>
      <c r="C105" s="135">
        <v>21393</v>
      </c>
      <c r="D105" s="135">
        <v>66490</v>
      </c>
      <c r="E105" s="4"/>
      <c r="F105" s="4"/>
      <c r="G105" s="4"/>
      <c r="H105" s="4"/>
      <c r="I105" s="4"/>
      <c r="J105" s="4"/>
      <c r="K105" s="4"/>
      <c r="L105" s="4"/>
    </row>
    <row r="106" spans="1:12" ht="12" customHeight="1" x14ac:dyDescent="0.2">
      <c r="A106" s="694" t="s">
        <v>1505</v>
      </c>
      <c r="B106" s="695"/>
      <c r="C106" s="135">
        <v>16663</v>
      </c>
      <c r="D106" s="135">
        <v>45655</v>
      </c>
      <c r="E106" s="4"/>
      <c r="F106" s="4"/>
      <c r="G106" s="4"/>
      <c r="H106" s="4"/>
      <c r="I106" s="4"/>
      <c r="J106" s="4"/>
      <c r="K106" s="4"/>
      <c r="L106" s="4"/>
    </row>
    <row r="107" spans="1:12" ht="12" customHeight="1" x14ac:dyDescent="0.2">
      <c r="A107" s="694" t="s">
        <v>2850</v>
      </c>
      <c r="B107" s="695"/>
      <c r="C107" s="135">
        <v>6618</v>
      </c>
      <c r="D107" s="135">
        <v>13236</v>
      </c>
      <c r="E107" s="4"/>
      <c r="F107" s="4"/>
      <c r="G107" s="4"/>
      <c r="H107" s="4"/>
      <c r="I107" s="4"/>
      <c r="J107" s="4"/>
      <c r="K107" s="4"/>
      <c r="L107" s="4"/>
    </row>
    <row r="108" spans="1:12" ht="12" customHeight="1" x14ac:dyDescent="0.2">
      <c r="A108" s="694" t="s">
        <v>1506</v>
      </c>
      <c r="B108" s="695"/>
      <c r="C108" s="135">
        <v>4730</v>
      </c>
      <c r="D108" s="135">
        <v>20835</v>
      </c>
      <c r="E108" s="4"/>
      <c r="F108" s="4"/>
      <c r="G108" s="4"/>
      <c r="H108" s="4"/>
      <c r="I108" s="4"/>
      <c r="J108" s="4"/>
      <c r="K108" s="4"/>
      <c r="L108" s="4"/>
    </row>
    <row r="109" spans="1:12" ht="12" customHeight="1" x14ac:dyDescent="0.2">
      <c r="A109" s="692" t="s">
        <v>1507</v>
      </c>
      <c r="B109" s="693"/>
      <c r="C109" s="135">
        <v>190</v>
      </c>
      <c r="D109" s="135">
        <v>497</v>
      </c>
      <c r="E109" s="4"/>
      <c r="F109" s="4"/>
      <c r="G109" s="4"/>
      <c r="H109" s="4"/>
      <c r="I109" s="4"/>
      <c r="J109" s="4"/>
      <c r="K109" s="4"/>
      <c r="L109" s="4"/>
    </row>
    <row r="110" spans="1:12" ht="12" customHeight="1" x14ac:dyDescent="0.2">
      <c r="A110" s="692" t="s">
        <v>1508</v>
      </c>
      <c r="B110" s="693"/>
      <c r="C110" s="135">
        <v>8519</v>
      </c>
      <c r="D110" s="135">
        <v>8519</v>
      </c>
      <c r="E110" s="4"/>
      <c r="F110" s="4"/>
      <c r="G110" s="4"/>
      <c r="H110" s="4"/>
      <c r="I110" s="4"/>
      <c r="J110" s="4"/>
      <c r="K110" s="4"/>
      <c r="L110" s="4"/>
    </row>
    <row r="111" spans="1:12" ht="12" customHeight="1" x14ac:dyDescent="0.2">
      <c r="A111" s="692" t="s">
        <v>2849</v>
      </c>
      <c r="B111" s="693"/>
      <c r="C111" s="135">
        <v>13</v>
      </c>
      <c r="D111" s="135">
        <v>33</v>
      </c>
      <c r="E111" s="4"/>
      <c r="F111" s="4"/>
      <c r="G111" s="4"/>
      <c r="H111" s="4"/>
      <c r="I111" s="4"/>
      <c r="J111" s="4"/>
      <c r="K111" s="4"/>
      <c r="L111" s="4"/>
    </row>
    <row r="112" spans="1:12" ht="11.25" customHeight="1" x14ac:dyDescent="0.2">
      <c r="A112" s="198"/>
      <c r="B112" s="198"/>
      <c r="C112" s="41"/>
      <c r="D112" s="41"/>
      <c r="E112" s="41"/>
      <c r="F112" s="94"/>
      <c r="G112" s="4"/>
      <c r="H112" s="4"/>
      <c r="I112" s="4"/>
      <c r="J112" s="4"/>
      <c r="K112" s="4"/>
      <c r="L112" s="4"/>
    </row>
    <row r="113" spans="1:12" ht="14.15" customHeight="1" x14ac:dyDescent="0.2">
      <c r="A113" s="6" t="s">
        <v>4246</v>
      </c>
      <c r="B113" s="4"/>
      <c r="C113" s="4"/>
      <c r="D113" s="4"/>
      <c r="E113" s="4"/>
      <c r="F113" s="4"/>
      <c r="G113" s="4"/>
      <c r="H113" s="4"/>
      <c r="I113" s="4"/>
      <c r="J113" s="4"/>
      <c r="K113" s="4"/>
      <c r="L113" s="4"/>
    </row>
    <row r="114" spans="1:12" ht="6.75" customHeight="1" x14ac:dyDescent="0.2">
      <c r="A114" s="6"/>
      <c r="B114" s="4"/>
      <c r="C114" s="4"/>
      <c r="D114" s="4"/>
      <c r="E114" s="4"/>
      <c r="F114" s="4"/>
      <c r="G114" s="4"/>
      <c r="H114" s="4"/>
      <c r="I114" s="4"/>
      <c r="J114" s="4"/>
      <c r="K114" s="4"/>
      <c r="L114" s="4"/>
    </row>
    <row r="115" spans="1:12" ht="23.25" customHeight="1" x14ac:dyDescent="0.2">
      <c r="A115" s="626"/>
      <c r="B115" s="627"/>
      <c r="C115" s="184" t="s">
        <v>817</v>
      </c>
      <c r="D115" s="184" t="s">
        <v>2227</v>
      </c>
      <c r="E115" s="316" t="s">
        <v>1632</v>
      </c>
      <c r="F115" s="4"/>
      <c r="G115" s="4"/>
      <c r="H115" s="4"/>
      <c r="I115" s="4"/>
      <c r="J115" s="4"/>
      <c r="K115" s="4"/>
      <c r="L115" s="4"/>
    </row>
    <row r="116" spans="1:12" ht="12" customHeight="1" x14ac:dyDescent="0.2">
      <c r="A116" s="690" t="s">
        <v>2855</v>
      </c>
      <c r="B116" s="691"/>
      <c r="C116" s="150">
        <v>30115</v>
      </c>
      <c r="D116" s="150">
        <v>75539</v>
      </c>
      <c r="E116" s="185">
        <v>2.5083513199402292</v>
      </c>
      <c r="F116" s="4"/>
      <c r="G116" s="151"/>
      <c r="H116" s="4"/>
      <c r="I116" s="4"/>
      <c r="J116" s="4"/>
      <c r="K116" s="4"/>
      <c r="L116" s="4"/>
    </row>
    <row r="117" spans="1:12" ht="20.5" customHeight="1" x14ac:dyDescent="0.2">
      <c r="A117" s="698" t="s">
        <v>690</v>
      </c>
      <c r="B117" s="699"/>
      <c r="C117" s="150">
        <v>29461</v>
      </c>
      <c r="D117" s="150">
        <v>74663</v>
      </c>
      <c r="E117" s="185">
        <v>2.534299582498897</v>
      </c>
      <c r="F117" s="4"/>
      <c r="G117" s="151"/>
      <c r="H117" s="4"/>
      <c r="I117" s="4"/>
      <c r="J117" s="4"/>
      <c r="K117" s="4"/>
      <c r="L117" s="4"/>
    </row>
    <row r="118" spans="1:12" ht="13" customHeight="1" x14ac:dyDescent="0.2">
      <c r="A118" s="694" t="s">
        <v>2856</v>
      </c>
      <c r="B118" s="695"/>
      <c r="C118" s="150">
        <v>29237</v>
      </c>
      <c r="D118" s="150">
        <v>74166</v>
      </c>
      <c r="E118" s="185">
        <v>2.5367171734446079</v>
      </c>
      <c r="F118" s="82"/>
      <c r="G118" s="151"/>
      <c r="H118" s="4"/>
      <c r="I118" s="4"/>
      <c r="J118" s="4"/>
      <c r="K118" s="4"/>
      <c r="L118" s="4"/>
    </row>
    <row r="119" spans="1:12" ht="13" customHeight="1" x14ac:dyDescent="0.2">
      <c r="A119" s="700" t="s">
        <v>2851</v>
      </c>
      <c r="B119" s="701"/>
      <c r="C119" s="150">
        <v>22169</v>
      </c>
      <c r="D119" s="150">
        <v>61254</v>
      </c>
      <c r="E119" s="185">
        <v>2.763047498759529</v>
      </c>
      <c r="F119" s="4"/>
      <c r="G119" s="151"/>
      <c r="H119" s="82"/>
      <c r="I119" s="4"/>
      <c r="J119" s="4"/>
      <c r="K119" s="4"/>
      <c r="L119" s="4"/>
    </row>
    <row r="120" spans="1:12" ht="37.5" customHeight="1" x14ac:dyDescent="0.2">
      <c r="A120" s="700" t="s">
        <v>2852</v>
      </c>
      <c r="B120" s="701"/>
      <c r="C120" s="150">
        <v>972</v>
      </c>
      <c r="D120" s="150">
        <v>2078</v>
      </c>
      <c r="E120" s="185">
        <v>2.1378600823045266</v>
      </c>
      <c r="F120" s="4"/>
      <c r="G120" s="151"/>
      <c r="H120" s="4"/>
      <c r="I120" s="4"/>
      <c r="J120" s="4"/>
      <c r="K120" s="4"/>
      <c r="L120" s="4"/>
    </row>
    <row r="121" spans="1:12" ht="13" customHeight="1" x14ac:dyDescent="0.2">
      <c r="A121" s="700" t="s">
        <v>2853</v>
      </c>
      <c r="B121" s="701"/>
      <c r="C121" s="150">
        <v>5320</v>
      </c>
      <c r="D121" s="150">
        <v>9522</v>
      </c>
      <c r="E121" s="185">
        <v>1.7898496240601505</v>
      </c>
      <c r="F121" s="4"/>
      <c r="G121" s="151"/>
      <c r="H121" s="4"/>
      <c r="I121" s="4"/>
      <c r="J121" s="4"/>
      <c r="K121" s="4"/>
      <c r="L121" s="4"/>
    </row>
    <row r="122" spans="1:12" ht="13" customHeight="1" x14ac:dyDescent="0.2">
      <c r="A122" s="700" t="s">
        <v>2854</v>
      </c>
      <c r="B122" s="701"/>
      <c r="C122" s="200">
        <v>776</v>
      </c>
      <c r="D122" s="150">
        <v>1312</v>
      </c>
      <c r="E122" s="185">
        <v>1.6907216494845361</v>
      </c>
      <c r="F122" s="4"/>
      <c r="G122" s="151"/>
      <c r="H122" s="4"/>
      <c r="I122" s="4"/>
      <c r="J122" s="4"/>
      <c r="K122" s="4"/>
      <c r="L122" s="4"/>
    </row>
    <row r="123" spans="1:12" ht="13" customHeight="1" x14ac:dyDescent="0.2">
      <c r="A123" s="694" t="s">
        <v>2857</v>
      </c>
      <c r="B123" s="695"/>
      <c r="C123" s="200">
        <v>224</v>
      </c>
      <c r="D123" s="200">
        <v>497</v>
      </c>
      <c r="E123" s="185">
        <v>2.21875</v>
      </c>
      <c r="F123" s="4"/>
      <c r="G123" s="151"/>
      <c r="H123" s="4"/>
      <c r="I123" s="4"/>
      <c r="J123" s="4"/>
      <c r="K123" s="4"/>
      <c r="L123" s="4"/>
    </row>
    <row r="124" spans="1:12" ht="18.649999999999999" customHeight="1" x14ac:dyDescent="0.2">
      <c r="A124" s="698" t="s">
        <v>2882</v>
      </c>
      <c r="B124" s="699"/>
      <c r="C124" s="200">
        <v>654</v>
      </c>
      <c r="D124" s="200">
        <v>876</v>
      </c>
      <c r="E124" s="185">
        <v>1.3394495412844036</v>
      </c>
      <c r="F124" s="4"/>
      <c r="G124" s="151"/>
      <c r="H124" s="4"/>
      <c r="I124" s="4"/>
      <c r="J124" s="4" t="s">
        <v>2883</v>
      </c>
      <c r="K124" s="4"/>
      <c r="L124" s="4"/>
    </row>
    <row r="125" spans="1:12" ht="15" customHeight="1" x14ac:dyDescent="0.2">
      <c r="A125" s="124"/>
      <c r="B125" s="124"/>
      <c r="C125" s="8"/>
      <c r="D125" s="8"/>
      <c r="E125" s="94"/>
      <c r="F125" s="4"/>
      <c r="G125" s="4"/>
      <c r="H125" s="4"/>
      <c r="I125" s="4"/>
      <c r="J125" s="4"/>
      <c r="K125" s="4"/>
      <c r="L125" s="4"/>
    </row>
    <row r="126" spans="1:12" ht="14.15" customHeight="1" x14ac:dyDescent="0.2">
      <c r="A126" s="6" t="s">
        <v>4327</v>
      </c>
      <c r="B126" s="4"/>
      <c r="C126" s="4"/>
      <c r="D126" s="4"/>
      <c r="E126" s="4"/>
      <c r="F126" s="4"/>
      <c r="G126" s="4"/>
      <c r="H126" s="4"/>
      <c r="I126" s="4"/>
      <c r="J126" s="4"/>
      <c r="K126" s="4"/>
      <c r="L126" s="4"/>
    </row>
    <row r="127" spans="1:12" ht="6.75" customHeight="1" x14ac:dyDescent="0.2">
      <c r="A127" s="6"/>
      <c r="B127" s="4"/>
      <c r="C127" s="4"/>
      <c r="D127" s="4"/>
      <c r="E127" s="4"/>
      <c r="F127" s="4"/>
      <c r="G127" s="4"/>
      <c r="H127" s="4"/>
      <c r="I127" s="4"/>
      <c r="J127" s="4"/>
      <c r="K127" s="4"/>
      <c r="L127" s="4"/>
    </row>
    <row r="128" spans="1:12" ht="13" customHeight="1" x14ac:dyDescent="0.2">
      <c r="A128" s="696" t="s">
        <v>1166</v>
      </c>
      <c r="B128" s="697"/>
      <c r="C128" s="386" t="s">
        <v>1525</v>
      </c>
      <c r="D128" s="386" t="s">
        <v>820</v>
      </c>
      <c r="E128" s="386" t="s">
        <v>821</v>
      </c>
      <c r="F128" s="4"/>
      <c r="G128" s="4"/>
      <c r="H128" s="4"/>
      <c r="I128" s="4"/>
      <c r="J128" s="4"/>
      <c r="K128" s="4"/>
      <c r="L128" s="4"/>
    </row>
    <row r="129" spans="1:12" ht="13" customHeight="1" x14ac:dyDescent="0.2">
      <c r="A129" s="690" t="s">
        <v>1167</v>
      </c>
      <c r="B129" s="691"/>
      <c r="C129" s="135">
        <v>67528</v>
      </c>
      <c r="D129" s="135">
        <v>32157</v>
      </c>
      <c r="E129" s="135">
        <v>35371</v>
      </c>
      <c r="F129" s="4"/>
      <c r="G129" s="4"/>
      <c r="H129" s="4"/>
      <c r="I129" s="4"/>
      <c r="J129" s="4"/>
      <c r="K129" s="4"/>
      <c r="L129" s="4"/>
    </row>
    <row r="130" spans="1:12" ht="13" customHeight="1" x14ac:dyDescent="0.2">
      <c r="A130" s="690" t="s">
        <v>2884</v>
      </c>
      <c r="B130" s="691"/>
      <c r="C130" s="135">
        <v>40683</v>
      </c>
      <c r="D130" s="135">
        <v>22305</v>
      </c>
      <c r="E130" s="135">
        <v>18378</v>
      </c>
      <c r="F130" s="4"/>
      <c r="G130" s="4"/>
      <c r="H130" s="4"/>
      <c r="I130" s="4"/>
      <c r="J130" s="4"/>
      <c r="K130" s="4"/>
      <c r="L130" s="4"/>
    </row>
    <row r="131" spans="1:12" ht="13" customHeight="1" x14ac:dyDescent="0.2">
      <c r="A131" s="690" t="s">
        <v>2885</v>
      </c>
      <c r="B131" s="691"/>
      <c r="C131" s="135">
        <v>39194</v>
      </c>
      <c r="D131" s="135">
        <v>21319</v>
      </c>
      <c r="E131" s="135">
        <v>17875</v>
      </c>
      <c r="F131" s="4"/>
      <c r="G131" s="4"/>
      <c r="H131" s="4"/>
      <c r="I131" s="4"/>
      <c r="J131" s="4"/>
      <c r="K131" s="4"/>
      <c r="L131" s="4"/>
    </row>
    <row r="132" spans="1:12" ht="13" customHeight="1" x14ac:dyDescent="0.2">
      <c r="A132" s="630" t="s">
        <v>2890</v>
      </c>
      <c r="B132" s="631"/>
      <c r="C132" s="135">
        <v>33639</v>
      </c>
      <c r="D132" s="135">
        <v>20313</v>
      </c>
      <c r="E132" s="135">
        <v>13326</v>
      </c>
      <c r="F132" s="4"/>
      <c r="G132" s="4"/>
      <c r="H132" s="4"/>
      <c r="I132" s="4"/>
      <c r="J132" s="4"/>
      <c r="K132" s="4"/>
      <c r="L132" s="4"/>
    </row>
    <row r="133" spans="1:12" ht="13" customHeight="1" x14ac:dyDescent="0.2">
      <c r="A133" s="630" t="s">
        <v>2889</v>
      </c>
      <c r="B133" s="631"/>
      <c r="C133" s="135">
        <v>4732</v>
      </c>
      <c r="D133" s="135">
        <v>631</v>
      </c>
      <c r="E133" s="135">
        <v>4101</v>
      </c>
      <c r="F133" s="4"/>
      <c r="G133" s="4"/>
      <c r="H133" s="4"/>
      <c r="I133" s="4"/>
      <c r="J133" s="4"/>
      <c r="K133" s="4"/>
      <c r="L133" s="4"/>
    </row>
    <row r="134" spans="1:12" ht="13" customHeight="1" x14ac:dyDescent="0.2">
      <c r="A134" s="630" t="s">
        <v>2888</v>
      </c>
      <c r="B134" s="631"/>
      <c r="C134" s="135">
        <v>98</v>
      </c>
      <c r="D134" s="135">
        <v>53</v>
      </c>
      <c r="E134" s="135">
        <v>45</v>
      </c>
      <c r="F134" s="4"/>
      <c r="G134" s="4"/>
      <c r="H134" s="4"/>
      <c r="I134" s="4"/>
      <c r="J134" s="4"/>
      <c r="K134" s="4"/>
      <c r="L134" s="4"/>
    </row>
    <row r="135" spans="1:12" ht="13" customHeight="1" x14ac:dyDescent="0.2">
      <c r="A135" s="630" t="s">
        <v>2887</v>
      </c>
      <c r="B135" s="631"/>
      <c r="C135" s="135">
        <v>725</v>
      </c>
      <c r="D135" s="135">
        <v>322</v>
      </c>
      <c r="E135" s="135">
        <v>403</v>
      </c>
      <c r="F135" s="4"/>
      <c r="G135" s="4"/>
      <c r="H135" s="4"/>
      <c r="I135" s="4"/>
      <c r="J135" s="4"/>
      <c r="K135" s="4"/>
      <c r="L135" s="4"/>
    </row>
    <row r="136" spans="1:12" ht="13" customHeight="1" x14ac:dyDescent="0.2">
      <c r="A136" s="690" t="s">
        <v>2886</v>
      </c>
      <c r="B136" s="691"/>
      <c r="C136" s="135">
        <v>1489</v>
      </c>
      <c r="D136" s="135">
        <v>986</v>
      </c>
      <c r="E136" s="135">
        <v>503</v>
      </c>
      <c r="F136" s="4"/>
      <c r="G136" s="4"/>
      <c r="H136" s="4"/>
      <c r="I136" s="4"/>
      <c r="J136" s="4"/>
      <c r="K136" s="4"/>
      <c r="L136" s="4"/>
    </row>
    <row r="137" spans="1:12" ht="13" customHeight="1" x14ac:dyDescent="0.2">
      <c r="A137" s="690" t="s">
        <v>2891</v>
      </c>
      <c r="B137" s="691"/>
      <c r="C137" s="135">
        <v>25410</v>
      </c>
      <c r="D137" s="135">
        <v>9049</v>
      </c>
      <c r="E137" s="135">
        <v>16361</v>
      </c>
      <c r="F137" s="4"/>
      <c r="G137" s="4"/>
      <c r="H137" s="4"/>
      <c r="I137" s="4"/>
      <c r="J137" s="4"/>
      <c r="K137" s="4"/>
      <c r="L137" s="4"/>
    </row>
    <row r="138" spans="1:12" ht="15" customHeight="1" x14ac:dyDescent="0.2">
      <c r="A138" s="7" t="s">
        <v>1168</v>
      </c>
      <c r="B138" s="4"/>
      <c r="C138" s="4"/>
      <c r="D138" s="4"/>
      <c r="E138" s="4"/>
      <c r="F138" s="4"/>
      <c r="G138" s="4"/>
      <c r="H138" s="4"/>
      <c r="I138" s="4"/>
      <c r="J138" s="4"/>
      <c r="K138" s="4"/>
      <c r="L138" s="4"/>
    </row>
    <row r="139" spans="1:12" ht="12" customHeight="1" x14ac:dyDescent="0.2">
      <c r="A139" s="7"/>
      <c r="B139" s="4"/>
      <c r="C139" s="4"/>
      <c r="D139" s="4"/>
      <c r="E139" s="4"/>
      <c r="F139" s="4"/>
      <c r="G139" s="4"/>
      <c r="H139" s="4"/>
      <c r="I139" s="4"/>
      <c r="J139" s="4"/>
      <c r="K139" s="4"/>
      <c r="L139" s="4"/>
    </row>
    <row r="140" spans="1:12" ht="14.15" customHeight="1" x14ac:dyDescent="0.2">
      <c r="A140" s="6" t="s">
        <v>4328</v>
      </c>
      <c r="B140" s="4"/>
      <c r="C140" s="4"/>
      <c r="D140" s="4"/>
      <c r="E140" s="4"/>
      <c r="F140" s="4"/>
      <c r="G140" s="4"/>
      <c r="H140" s="4"/>
      <c r="I140" s="4" t="s">
        <v>4251</v>
      </c>
      <c r="J140" s="170"/>
      <c r="K140" s="4"/>
      <c r="L140" s="4"/>
    </row>
    <row r="141" spans="1:12" ht="6.75" customHeight="1" x14ac:dyDescent="0.2">
      <c r="A141" s="6"/>
      <c r="B141" s="4"/>
      <c r="C141" s="4"/>
      <c r="D141" s="4"/>
      <c r="E141" s="4"/>
      <c r="F141" s="4"/>
      <c r="G141" s="4"/>
      <c r="H141" s="4"/>
      <c r="I141" s="4"/>
      <c r="J141" s="170"/>
      <c r="K141" s="4"/>
      <c r="L141" s="4"/>
    </row>
    <row r="142" spans="1:12" ht="30.75" customHeight="1" x14ac:dyDescent="0.2">
      <c r="A142" s="626" t="s">
        <v>2228</v>
      </c>
      <c r="B142" s="627"/>
      <c r="C142" s="184" t="s">
        <v>1746</v>
      </c>
      <c r="D142" s="184" t="s">
        <v>991</v>
      </c>
      <c r="E142" s="184" t="s">
        <v>992</v>
      </c>
      <c r="F142" s="184" t="s">
        <v>2824</v>
      </c>
      <c r="G142" s="184" t="s">
        <v>2825</v>
      </c>
      <c r="H142" s="184" t="s">
        <v>1219</v>
      </c>
      <c r="I142" s="184" t="s">
        <v>1220</v>
      </c>
      <c r="J142" s="170"/>
      <c r="K142" s="4"/>
      <c r="L142" s="4"/>
    </row>
    <row r="143" spans="1:12" ht="15" customHeight="1" x14ac:dyDescent="0.2">
      <c r="A143" s="688" t="s">
        <v>1221</v>
      </c>
      <c r="B143" s="689"/>
      <c r="C143" s="150">
        <v>39194</v>
      </c>
      <c r="D143" s="150">
        <v>30043</v>
      </c>
      <c r="E143" s="150">
        <v>2106</v>
      </c>
      <c r="F143" s="150">
        <v>1170</v>
      </c>
      <c r="G143" s="150">
        <v>3403</v>
      </c>
      <c r="H143" s="150">
        <v>1915</v>
      </c>
      <c r="I143" s="150">
        <v>247</v>
      </c>
      <c r="J143" s="170"/>
      <c r="K143" s="4"/>
      <c r="L143" s="4"/>
    </row>
    <row r="144" spans="1:12" ht="15" customHeight="1" x14ac:dyDescent="0.2">
      <c r="A144" s="688" t="s">
        <v>920</v>
      </c>
      <c r="B144" s="689"/>
      <c r="C144" s="150">
        <v>2190</v>
      </c>
      <c r="D144" s="150">
        <v>548</v>
      </c>
      <c r="E144" s="150">
        <v>69</v>
      </c>
      <c r="F144" s="150">
        <v>99</v>
      </c>
      <c r="G144" s="150">
        <v>942</v>
      </c>
      <c r="H144" s="150">
        <v>525</v>
      </c>
      <c r="I144" s="150">
        <v>247</v>
      </c>
      <c r="J144" s="170"/>
      <c r="K144" s="4"/>
      <c r="L144" s="4"/>
    </row>
    <row r="145" spans="1:12" ht="15" customHeight="1" x14ac:dyDescent="0.2">
      <c r="A145" s="686" t="s">
        <v>1286</v>
      </c>
      <c r="B145" s="687"/>
      <c r="C145" s="150">
        <v>2002</v>
      </c>
      <c r="D145" s="150">
        <v>439</v>
      </c>
      <c r="E145" s="150">
        <v>48</v>
      </c>
      <c r="F145" s="150">
        <v>89</v>
      </c>
      <c r="G145" s="150">
        <v>907</v>
      </c>
      <c r="H145" s="150">
        <v>512</v>
      </c>
      <c r="I145" s="150" t="s">
        <v>1080</v>
      </c>
      <c r="J145" s="4"/>
      <c r="K145" s="4"/>
      <c r="L145" s="4"/>
    </row>
    <row r="146" spans="1:12" ht="15" customHeight="1" x14ac:dyDescent="0.2">
      <c r="A146" s="686" t="s">
        <v>1287</v>
      </c>
      <c r="B146" s="687"/>
      <c r="C146" s="150">
        <v>1922</v>
      </c>
      <c r="D146" s="150">
        <v>370</v>
      </c>
      <c r="E146" s="150">
        <v>46</v>
      </c>
      <c r="F146" s="150">
        <v>87</v>
      </c>
      <c r="G146" s="150">
        <v>902</v>
      </c>
      <c r="H146" s="150">
        <v>510</v>
      </c>
      <c r="I146" s="150" t="s">
        <v>1080</v>
      </c>
      <c r="J146" s="4"/>
      <c r="K146" s="4"/>
      <c r="L146" s="4"/>
    </row>
    <row r="147" spans="1:12" ht="15" customHeight="1" x14ac:dyDescent="0.2">
      <c r="A147" s="686" t="s">
        <v>1169</v>
      </c>
      <c r="B147" s="687"/>
      <c r="C147" s="150">
        <v>188</v>
      </c>
      <c r="D147" s="150">
        <v>109</v>
      </c>
      <c r="E147" s="150">
        <v>21</v>
      </c>
      <c r="F147" s="150">
        <v>10</v>
      </c>
      <c r="G147" s="150">
        <v>35</v>
      </c>
      <c r="H147" s="150">
        <v>13</v>
      </c>
      <c r="I147" s="150" t="s">
        <v>1080</v>
      </c>
      <c r="J147" s="4"/>
      <c r="K147" s="4"/>
      <c r="L147" s="4"/>
    </row>
    <row r="148" spans="1:12" ht="15" customHeight="1" x14ac:dyDescent="0.2">
      <c r="A148" s="688" t="s">
        <v>921</v>
      </c>
      <c r="B148" s="689"/>
      <c r="C148" s="150">
        <v>10416</v>
      </c>
      <c r="D148" s="150">
        <v>7993</v>
      </c>
      <c r="E148" s="150">
        <v>773</v>
      </c>
      <c r="F148" s="150">
        <v>292</v>
      </c>
      <c r="G148" s="150">
        <v>741</v>
      </c>
      <c r="H148" s="150">
        <v>377</v>
      </c>
      <c r="I148" s="150">
        <v>184</v>
      </c>
      <c r="J148" s="4"/>
      <c r="K148" s="4"/>
      <c r="L148" s="4"/>
    </row>
    <row r="149" spans="1:12" ht="15" customHeight="1" x14ac:dyDescent="0.2">
      <c r="A149" s="686" t="s">
        <v>1288</v>
      </c>
      <c r="B149" s="687"/>
      <c r="C149" s="150">
        <v>15</v>
      </c>
      <c r="D149" s="150">
        <v>14</v>
      </c>
      <c r="E149" s="150">
        <v>1</v>
      </c>
      <c r="F149" s="150" t="s">
        <v>1080</v>
      </c>
      <c r="G149" s="150" t="s">
        <v>1080</v>
      </c>
      <c r="H149" s="150" t="s">
        <v>1080</v>
      </c>
      <c r="I149" s="150" t="s">
        <v>1080</v>
      </c>
      <c r="J149" s="4"/>
      <c r="K149" s="4"/>
      <c r="L149" s="4"/>
    </row>
    <row r="150" spans="1:12" ht="15" customHeight="1" x14ac:dyDescent="0.2">
      <c r="A150" s="686" t="s">
        <v>1289</v>
      </c>
      <c r="B150" s="687"/>
      <c r="C150" s="150">
        <v>3368</v>
      </c>
      <c r="D150" s="150">
        <v>2137</v>
      </c>
      <c r="E150" s="150">
        <v>406</v>
      </c>
      <c r="F150" s="150">
        <v>185</v>
      </c>
      <c r="G150" s="150">
        <v>447</v>
      </c>
      <c r="H150" s="150">
        <v>173</v>
      </c>
      <c r="I150" s="150" t="s">
        <v>1080</v>
      </c>
      <c r="J150" s="4"/>
      <c r="K150" s="4"/>
      <c r="L150" s="4"/>
    </row>
    <row r="151" spans="1:12" ht="15" customHeight="1" x14ac:dyDescent="0.2">
      <c r="A151" s="686" t="s">
        <v>1290</v>
      </c>
      <c r="B151" s="687"/>
      <c r="C151" s="150">
        <v>7033</v>
      </c>
      <c r="D151" s="150">
        <v>5842</v>
      </c>
      <c r="E151" s="150">
        <v>366</v>
      </c>
      <c r="F151" s="150">
        <v>107</v>
      </c>
      <c r="G151" s="150">
        <v>294</v>
      </c>
      <c r="H151" s="150">
        <v>204</v>
      </c>
      <c r="I151" s="150">
        <v>184</v>
      </c>
      <c r="J151" s="4"/>
      <c r="K151" s="4"/>
      <c r="L151" s="4"/>
    </row>
    <row r="152" spans="1:12" ht="15" customHeight="1" x14ac:dyDescent="0.2">
      <c r="A152" s="688" t="s">
        <v>1539</v>
      </c>
      <c r="B152" s="689"/>
      <c r="C152" s="150">
        <v>26092</v>
      </c>
      <c r="D152" s="150">
        <v>21221</v>
      </c>
      <c r="E152" s="150">
        <v>1256</v>
      </c>
      <c r="F152" s="150">
        <v>772</v>
      </c>
      <c r="G152" s="150">
        <v>1688</v>
      </c>
      <c r="H152" s="150">
        <v>994</v>
      </c>
      <c r="I152" s="150">
        <v>63</v>
      </c>
      <c r="J152" s="4"/>
      <c r="K152" s="4"/>
      <c r="L152" s="4"/>
    </row>
    <row r="153" spans="1:12" ht="15" customHeight="1" x14ac:dyDescent="0.2">
      <c r="A153" s="686" t="s">
        <v>937</v>
      </c>
      <c r="B153" s="687"/>
      <c r="C153" s="150">
        <v>242</v>
      </c>
      <c r="D153" s="150">
        <v>236</v>
      </c>
      <c r="E153" s="150">
        <v>4</v>
      </c>
      <c r="F153" s="150" t="s">
        <v>1080</v>
      </c>
      <c r="G153" s="150" t="s">
        <v>1080</v>
      </c>
      <c r="H153" s="150" t="s">
        <v>1080</v>
      </c>
      <c r="I153" s="150" t="s">
        <v>1080</v>
      </c>
      <c r="J153" s="4"/>
      <c r="K153" s="4"/>
      <c r="L153" s="4"/>
    </row>
    <row r="154" spans="1:12" ht="15" customHeight="1" x14ac:dyDescent="0.2">
      <c r="A154" s="686" t="s">
        <v>1291</v>
      </c>
      <c r="B154" s="687"/>
      <c r="C154" s="150">
        <v>262</v>
      </c>
      <c r="D154" s="150">
        <v>182</v>
      </c>
      <c r="E154" s="150">
        <v>34</v>
      </c>
      <c r="F154" s="150">
        <v>5</v>
      </c>
      <c r="G154" s="150">
        <v>35</v>
      </c>
      <c r="H154" s="150">
        <v>6</v>
      </c>
      <c r="I154" s="150" t="s">
        <v>1080</v>
      </c>
      <c r="J154" s="4"/>
      <c r="K154" s="4"/>
      <c r="L154" s="4"/>
    </row>
    <row r="155" spans="1:12" ht="15" customHeight="1" x14ac:dyDescent="0.2">
      <c r="A155" s="686" t="s">
        <v>1292</v>
      </c>
      <c r="B155" s="687"/>
      <c r="C155" s="150">
        <v>1120</v>
      </c>
      <c r="D155" s="150">
        <v>1018</v>
      </c>
      <c r="E155" s="150">
        <v>46</v>
      </c>
      <c r="F155" s="150">
        <v>11</v>
      </c>
      <c r="G155" s="150">
        <v>36</v>
      </c>
      <c r="H155" s="150">
        <v>7</v>
      </c>
      <c r="I155" s="150" t="s">
        <v>1080</v>
      </c>
      <c r="J155" s="4"/>
      <c r="K155" s="4"/>
      <c r="L155" s="4"/>
    </row>
    <row r="156" spans="1:12" ht="15" customHeight="1" x14ac:dyDescent="0.2">
      <c r="A156" s="686" t="s">
        <v>1170</v>
      </c>
      <c r="B156" s="687"/>
      <c r="C156" s="150">
        <v>5925</v>
      </c>
      <c r="D156" s="150">
        <v>4490</v>
      </c>
      <c r="E156" s="150">
        <v>461</v>
      </c>
      <c r="F156" s="150">
        <v>217</v>
      </c>
      <c r="G156" s="150">
        <v>401</v>
      </c>
      <c r="H156" s="150">
        <v>326</v>
      </c>
      <c r="I156" s="150" t="s">
        <v>1080</v>
      </c>
      <c r="J156" s="4"/>
      <c r="K156" s="4"/>
      <c r="L156" s="4"/>
    </row>
    <row r="157" spans="1:12" ht="15" customHeight="1" x14ac:dyDescent="0.2">
      <c r="A157" s="686" t="s">
        <v>1293</v>
      </c>
      <c r="B157" s="687"/>
      <c r="C157" s="150">
        <v>807</v>
      </c>
      <c r="D157" s="150">
        <v>745</v>
      </c>
      <c r="E157" s="150">
        <v>34</v>
      </c>
      <c r="F157" s="150">
        <v>5</v>
      </c>
      <c r="G157" s="150">
        <v>16</v>
      </c>
      <c r="H157" s="150">
        <v>4</v>
      </c>
      <c r="I157" s="150" t="s">
        <v>1080</v>
      </c>
      <c r="J157" s="4"/>
      <c r="K157" s="4"/>
      <c r="L157" s="4"/>
    </row>
    <row r="158" spans="1:12" ht="15" customHeight="1" x14ac:dyDescent="0.2">
      <c r="A158" s="686" t="s">
        <v>2162</v>
      </c>
      <c r="B158" s="687"/>
      <c r="C158" s="150">
        <v>360</v>
      </c>
      <c r="D158" s="150">
        <v>225</v>
      </c>
      <c r="E158" s="150">
        <v>58</v>
      </c>
      <c r="F158" s="150">
        <v>8</v>
      </c>
      <c r="G158" s="150">
        <v>50</v>
      </c>
      <c r="H158" s="150">
        <v>16</v>
      </c>
      <c r="I158" s="150" t="s">
        <v>1080</v>
      </c>
      <c r="J158" s="4"/>
      <c r="K158" s="4"/>
      <c r="L158" s="4"/>
    </row>
    <row r="159" spans="1:12" ht="15" customHeight="1" x14ac:dyDescent="0.2">
      <c r="A159" s="686" t="s">
        <v>897</v>
      </c>
      <c r="B159" s="687"/>
      <c r="C159" s="150">
        <v>910</v>
      </c>
      <c r="D159" s="150">
        <v>612</v>
      </c>
      <c r="E159" s="150">
        <v>62</v>
      </c>
      <c r="F159" s="150">
        <v>56</v>
      </c>
      <c r="G159" s="150">
        <v>130</v>
      </c>
      <c r="H159" s="150">
        <v>49</v>
      </c>
      <c r="I159" s="150" t="s">
        <v>1080</v>
      </c>
      <c r="J159" s="4"/>
      <c r="K159" s="4"/>
      <c r="L159" s="4"/>
    </row>
    <row r="160" spans="1:12" ht="15" customHeight="1" x14ac:dyDescent="0.2">
      <c r="A160" s="686" t="s">
        <v>3976</v>
      </c>
      <c r="B160" s="687"/>
      <c r="C160" s="150">
        <v>3626</v>
      </c>
      <c r="D160" s="150">
        <v>2496</v>
      </c>
      <c r="E160" s="150">
        <v>215</v>
      </c>
      <c r="F160" s="150">
        <v>225</v>
      </c>
      <c r="G160" s="150">
        <v>323</v>
      </c>
      <c r="H160" s="150">
        <v>353</v>
      </c>
      <c r="I160" s="150" t="s">
        <v>1080</v>
      </c>
      <c r="J160" s="4"/>
      <c r="K160" s="4"/>
      <c r="L160" s="4"/>
    </row>
    <row r="161" spans="1:12" ht="15" customHeight="1" x14ac:dyDescent="0.2">
      <c r="A161" s="686" t="s">
        <v>898</v>
      </c>
      <c r="B161" s="687"/>
      <c r="C161" s="150">
        <v>1180</v>
      </c>
      <c r="D161" s="150">
        <v>710</v>
      </c>
      <c r="E161" s="150">
        <v>55</v>
      </c>
      <c r="F161" s="150">
        <v>88</v>
      </c>
      <c r="G161" s="150">
        <v>223</v>
      </c>
      <c r="H161" s="150">
        <v>97</v>
      </c>
      <c r="I161" s="150">
        <v>1</v>
      </c>
      <c r="J161" s="4"/>
      <c r="K161" s="4"/>
      <c r="L161" s="4"/>
    </row>
    <row r="162" spans="1:12" ht="15" customHeight="1" x14ac:dyDescent="0.2">
      <c r="A162" s="686" t="s">
        <v>1214</v>
      </c>
      <c r="B162" s="687"/>
      <c r="C162" s="150">
        <v>2029</v>
      </c>
      <c r="D162" s="150">
        <v>1845</v>
      </c>
      <c r="E162" s="150">
        <v>17</v>
      </c>
      <c r="F162" s="150">
        <v>31</v>
      </c>
      <c r="G162" s="150">
        <v>116</v>
      </c>
      <c r="H162" s="150">
        <v>17</v>
      </c>
      <c r="I162" s="150" t="s">
        <v>1080</v>
      </c>
      <c r="J162" s="4"/>
      <c r="K162" s="4"/>
      <c r="L162" s="4"/>
    </row>
    <row r="163" spans="1:12" ht="15" customHeight="1" x14ac:dyDescent="0.2">
      <c r="A163" s="686" t="s">
        <v>899</v>
      </c>
      <c r="B163" s="687"/>
      <c r="C163" s="150">
        <v>5445</v>
      </c>
      <c r="D163" s="150">
        <v>5131</v>
      </c>
      <c r="E163" s="150">
        <v>79</v>
      </c>
      <c r="F163" s="150">
        <v>91</v>
      </c>
      <c r="G163" s="150">
        <v>55</v>
      </c>
      <c r="H163" s="150">
        <v>66</v>
      </c>
      <c r="I163" s="150" t="s">
        <v>1080</v>
      </c>
      <c r="J163" s="4"/>
      <c r="K163" s="4"/>
      <c r="L163" s="4"/>
    </row>
    <row r="164" spans="1:12" ht="15" customHeight="1" x14ac:dyDescent="0.2">
      <c r="A164" s="686" t="s">
        <v>900</v>
      </c>
      <c r="B164" s="687"/>
      <c r="C164" s="150">
        <v>675</v>
      </c>
      <c r="D164" s="150">
        <v>653</v>
      </c>
      <c r="E164" s="150">
        <v>11</v>
      </c>
      <c r="F164" s="150">
        <v>5</v>
      </c>
      <c r="G164" s="150">
        <v>2</v>
      </c>
      <c r="H164" s="150">
        <v>1</v>
      </c>
      <c r="I164" s="150" t="s">
        <v>1080</v>
      </c>
      <c r="J164" s="4"/>
      <c r="K164" s="4"/>
      <c r="L164" s="4"/>
    </row>
    <row r="165" spans="1:12" ht="15" customHeight="1" x14ac:dyDescent="0.2">
      <c r="A165" s="686" t="s">
        <v>901</v>
      </c>
      <c r="B165" s="687"/>
      <c r="C165" s="150">
        <v>2061</v>
      </c>
      <c r="D165" s="150">
        <v>1428</v>
      </c>
      <c r="E165" s="150">
        <v>180</v>
      </c>
      <c r="F165" s="150">
        <v>30</v>
      </c>
      <c r="G165" s="150">
        <v>301</v>
      </c>
      <c r="H165" s="150">
        <v>52</v>
      </c>
      <c r="I165" s="150">
        <v>62</v>
      </c>
      <c r="J165" s="4"/>
      <c r="K165" s="4"/>
      <c r="L165" s="4"/>
    </row>
    <row r="166" spans="1:12" ht="15" customHeight="1" x14ac:dyDescent="0.2">
      <c r="A166" s="686" t="s">
        <v>1171</v>
      </c>
      <c r="B166" s="687"/>
      <c r="C166" s="150">
        <v>1450</v>
      </c>
      <c r="D166" s="150">
        <v>1450</v>
      </c>
      <c r="E166" s="150" t="s">
        <v>1080</v>
      </c>
      <c r="F166" s="150" t="s">
        <v>1080</v>
      </c>
      <c r="G166" s="150" t="s">
        <v>1080</v>
      </c>
      <c r="H166" s="150" t="s">
        <v>1080</v>
      </c>
      <c r="I166" s="150" t="s">
        <v>1080</v>
      </c>
      <c r="J166" s="4"/>
      <c r="K166" s="4"/>
      <c r="L166" s="4"/>
    </row>
    <row r="167" spans="1:12" ht="15" customHeight="1" x14ac:dyDescent="0.2">
      <c r="A167" s="688" t="s">
        <v>1172</v>
      </c>
      <c r="B167" s="689"/>
      <c r="C167" s="150">
        <v>496</v>
      </c>
      <c r="D167" s="150">
        <v>281</v>
      </c>
      <c r="E167" s="150">
        <v>8</v>
      </c>
      <c r="F167" s="150">
        <v>7</v>
      </c>
      <c r="G167" s="150">
        <v>32</v>
      </c>
      <c r="H167" s="150">
        <v>19</v>
      </c>
      <c r="I167" s="150" t="s">
        <v>34</v>
      </c>
      <c r="J167" s="4"/>
      <c r="K167" s="4"/>
      <c r="L167" s="4"/>
    </row>
    <row r="168" spans="1:12" ht="15" customHeight="1" x14ac:dyDescent="0.2">
      <c r="A168" s="7" t="s">
        <v>1173</v>
      </c>
      <c r="B168" s="4"/>
      <c r="C168" s="4"/>
      <c r="D168" s="4"/>
      <c r="E168" s="4"/>
      <c r="F168" s="4"/>
      <c r="G168" s="4"/>
      <c r="H168" s="4"/>
      <c r="I168" s="4"/>
      <c r="J168" s="4"/>
      <c r="K168" s="4"/>
      <c r="L168" s="4"/>
    </row>
    <row r="169" spans="1:12" ht="15" customHeight="1" x14ac:dyDescent="0.2">
      <c r="A169" s="7"/>
      <c r="B169" s="4"/>
      <c r="C169" s="4"/>
      <c r="D169" s="4"/>
      <c r="E169" s="4"/>
      <c r="F169" s="4"/>
      <c r="G169" s="4"/>
      <c r="H169" s="4"/>
      <c r="I169" s="4"/>
      <c r="J169" s="4"/>
      <c r="K169" s="4"/>
      <c r="L169" s="4"/>
    </row>
    <row r="170" spans="1:12" ht="14.15" customHeight="1" x14ac:dyDescent="0.2">
      <c r="A170" s="6" t="s">
        <v>4329</v>
      </c>
      <c r="B170" s="4"/>
      <c r="C170" s="4"/>
      <c r="D170" s="4"/>
      <c r="E170" s="4"/>
      <c r="F170" s="4"/>
      <c r="G170" s="4"/>
      <c r="H170" s="4"/>
      <c r="I170" s="4"/>
      <c r="J170" s="4"/>
      <c r="K170" s="4"/>
      <c r="L170" s="4"/>
    </row>
    <row r="171" spans="1:12" ht="4.5" customHeight="1" x14ac:dyDescent="0.2">
      <c r="A171" s="6"/>
      <c r="B171" s="4"/>
      <c r="C171" s="4"/>
      <c r="D171" s="4"/>
      <c r="E171" s="4"/>
      <c r="F171" s="4"/>
      <c r="G171" s="4"/>
      <c r="H171" s="4"/>
      <c r="I171" s="4"/>
      <c r="J171" s="4"/>
      <c r="K171" s="4"/>
      <c r="L171" s="4"/>
    </row>
    <row r="172" spans="1:12" ht="42" customHeight="1" x14ac:dyDescent="0.2">
      <c r="A172" s="626" t="s">
        <v>364</v>
      </c>
      <c r="B172" s="627"/>
      <c r="C172" s="316" t="s">
        <v>1525</v>
      </c>
      <c r="D172" s="316" t="s">
        <v>365</v>
      </c>
      <c r="E172" s="194" t="s">
        <v>366</v>
      </c>
      <c r="F172" s="194" t="s">
        <v>367</v>
      </c>
      <c r="G172" s="316" t="s">
        <v>368</v>
      </c>
      <c r="H172" s="316" t="s">
        <v>369</v>
      </c>
      <c r="I172" s="4"/>
      <c r="J172" s="4"/>
      <c r="K172" s="4"/>
      <c r="L172" s="4"/>
    </row>
    <row r="173" spans="1:12" ht="15" customHeight="1" x14ac:dyDescent="0.2">
      <c r="A173" s="635" t="s">
        <v>92</v>
      </c>
      <c r="B173" s="637"/>
      <c r="C173" s="146">
        <v>30115</v>
      </c>
      <c r="D173" s="146">
        <v>719</v>
      </c>
      <c r="E173" s="146">
        <v>908</v>
      </c>
      <c r="F173" s="146">
        <v>20381</v>
      </c>
      <c r="G173" s="146">
        <v>7734</v>
      </c>
      <c r="H173" s="146">
        <v>373</v>
      </c>
      <c r="I173" s="4"/>
      <c r="J173" s="4"/>
      <c r="K173" s="4"/>
      <c r="L173" s="4"/>
    </row>
    <row r="174" spans="1:12" ht="15" customHeight="1" x14ac:dyDescent="0.2">
      <c r="A174" s="635" t="s">
        <v>1966</v>
      </c>
      <c r="B174" s="637"/>
      <c r="C174" s="146">
        <v>75539</v>
      </c>
      <c r="D174" s="146">
        <v>1544</v>
      </c>
      <c r="E174" s="146">
        <v>3526</v>
      </c>
      <c r="F174" s="146">
        <v>56930</v>
      </c>
      <c r="G174" s="146">
        <v>12447</v>
      </c>
      <c r="H174" s="146">
        <v>1092</v>
      </c>
      <c r="I174" s="4"/>
      <c r="J174" s="4"/>
      <c r="K174" s="4"/>
      <c r="L174" s="4"/>
    </row>
    <row r="175" spans="1:12" ht="15" customHeight="1" x14ac:dyDescent="0.2">
      <c r="A175" s="6"/>
      <c r="B175" s="4"/>
      <c r="C175" s="4"/>
      <c r="D175" s="4"/>
      <c r="E175" s="4"/>
      <c r="F175" s="4"/>
      <c r="G175" s="4"/>
      <c r="H175" s="4"/>
      <c r="I175" s="4"/>
      <c r="J175" s="4"/>
      <c r="K175" s="4"/>
      <c r="L175" s="4"/>
    </row>
    <row r="176" spans="1:12" ht="14.15" customHeight="1" x14ac:dyDescent="0.2">
      <c r="A176" s="6" t="s">
        <v>4330</v>
      </c>
      <c r="B176" s="4"/>
      <c r="C176" s="4"/>
      <c r="D176" s="4"/>
      <c r="E176" s="4"/>
      <c r="F176" s="4"/>
      <c r="G176" s="4" t="s">
        <v>479</v>
      </c>
      <c r="H176" s="4"/>
      <c r="I176" s="4"/>
      <c r="J176" s="4"/>
      <c r="K176" s="4"/>
      <c r="L176" s="4"/>
    </row>
    <row r="177" spans="1:12" ht="5.25" customHeight="1" x14ac:dyDescent="0.2">
      <c r="A177"/>
      <c r="B177"/>
      <c r="C177" s="11"/>
      <c r="D177" s="11"/>
      <c r="E177" s="11"/>
      <c r="F177" s="4"/>
      <c r="G177" s="4"/>
      <c r="H177" s="4"/>
      <c r="I177" s="4"/>
      <c r="J177" s="4"/>
      <c r="K177" s="4"/>
      <c r="L177" s="4"/>
    </row>
    <row r="178" spans="1:12" ht="15" customHeight="1" x14ac:dyDescent="0.2">
      <c r="A178" s="626" t="s">
        <v>1643</v>
      </c>
      <c r="B178" s="627"/>
      <c r="C178" s="184" t="s">
        <v>1644</v>
      </c>
      <c r="D178" s="184" t="s">
        <v>820</v>
      </c>
      <c r="E178" s="184" t="s">
        <v>821</v>
      </c>
      <c r="F178" s="4"/>
      <c r="G178" s="4"/>
      <c r="H178" s="4"/>
      <c r="I178" s="4"/>
      <c r="J178" s="4"/>
      <c r="K178" s="4"/>
      <c r="L178" s="4"/>
    </row>
    <row r="179" spans="1:12" ht="15" customHeight="1" x14ac:dyDescent="0.2">
      <c r="A179" s="676" t="s">
        <v>370</v>
      </c>
      <c r="B179" s="677"/>
      <c r="C179" s="150">
        <v>32149</v>
      </c>
      <c r="D179" s="150">
        <v>17028</v>
      </c>
      <c r="E179" s="150">
        <v>15121</v>
      </c>
      <c r="F179" s="4"/>
      <c r="G179" s="4"/>
      <c r="H179" s="4"/>
      <c r="I179" s="4"/>
      <c r="J179" s="4"/>
      <c r="K179" s="4"/>
      <c r="L179" s="4"/>
    </row>
    <row r="180" spans="1:12" ht="15" customHeight="1" x14ac:dyDescent="0.2">
      <c r="A180" s="680" t="s">
        <v>938</v>
      </c>
      <c r="B180" s="681"/>
      <c r="C180" s="150">
        <v>913</v>
      </c>
      <c r="D180" s="150">
        <v>773</v>
      </c>
      <c r="E180" s="150">
        <v>140</v>
      </c>
      <c r="F180" s="4"/>
      <c r="G180" s="4"/>
      <c r="H180" s="4"/>
      <c r="I180" s="4"/>
      <c r="J180" s="4"/>
      <c r="K180" s="4"/>
      <c r="L180" s="4"/>
    </row>
    <row r="181" spans="1:12" ht="15" customHeight="1" x14ac:dyDescent="0.2">
      <c r="A181" s="682" t="s">
        <v>939</v>
      </c>
      <c r="B181" s="683"/>
      <c r="C181" s="150">
        <v>5052</v>
      </c>
      <c r="D181" s="150">
        <v>2113</v>
      </c>
      <c r="E181" s="150">
        <v>2939</v>
      </c>
      <c r="F181" s="4"/>
      <c r="G181" s="4"/>
      <c r="H181" s="4"/>
      <c r="I181" s="4"/>
      <c r="J181" s="4"/>
      <c r="K181" s="4"/>
      <c r="L181" s="4"/>
    </row>
    <row r="182" spans="1:12" ht="15" customHeight="1" x14ac:dyDescent="0.2">
      <c r="A182" s="676" t="s">
        <v>940</v>
      </c>
      <c r="B182" s="677"/>
      <c r="C182" s="150">
        <v>6124</v>
      </c>
      <c r="D182" s="150">
        <v>2385</v>
      </c>
      <c r="E182" s="150">
        <v>3739</v>
      </c>
      <c r="F182" s="4"/>
      <c r="G182" s="4"/>
      <c r="H182" s="4"/>
      <c r="I182" s="4"/>
      <c r="J182" s="4"/>
      <c r="K182" s="4"/>
      <c r="L182" s="4"/>
    </row>
    <row r="183" spans="1:12" ht="15" customHeight="1" x14ac:dyDescent="0.2">
      <c r="A183" s="676" t="s">
        <v>1670</v>
      </c>
      <c r="B183" s="677"/>
      <c r="C183" s="150">
        <v>3468</v>
      </c>
      <c r="D183" s="150">
        <v>1879</v>
      </c>
      <c r="E183" s="150">
        <v>1589</v>
      </c>
      <c r="F183" s="4"/>
      <c r="G183" s="4"/>
      <c r="H183" s="4"/>
      <c r="I183" s="4"/>
      <c r="J183" s="4"/>
      <c r="K183" s="4"/>
      <c r="L183" s="4"/>
    </row>
    <row r="184" spans="1:12" ht="15" customHeight="1" x14ac:dyDescent="0.2">
      <c r="A184" s="678" t="s">
        <v>1671</v>
      </c>
      <c r="B184" s="679"/>
      <c r="C184" s="150">
        <v>4628</v>
      </c>
      <c r="D184" s="150">
        <v>1428</v>
      </c>
      <c r="E184" s="150">
        <v>3200</v>
      </c>
      <c r="F184" s="4"/>
      <c r="G184" s="4"/>
      <c r="H184" s="4"/>
      <c r="I184" s="4"/>
      <c r="J184" s="4"/>
      <c r="K184" s="4"/>
      <c r="L184" s="4"/>
    </row>
    <row r="185" spans="1:12" ht="15" customHeight="1" x14ac:dyDescent="0.2">
      <c r="A185" s="676" t="s">
        <v>1672</v>
      </c>
      <c r="B185" s="677"/>
      <c r="C185" s="150">
        <v>556</v>
      </c>
      <c r="D185" s="150">
        <v>531</v>
      </c>
      <c r="E185" s="150">
        <v>25</v>
      </c>
      <c r="F185" s="4"/>
      <c r="G185" s="4"/>
      <c r="H185" s="4"/>
      <c r="I185" s="4"/>
      <c r="J185" s="4"/>
      <c r="K185" s="4"/>
      <c r="L185" s="4"/>
    </row>
    <row r="186" spans="1:12" ht="15" customHeight="1" x14ac:dyDescent="0.2">
      <c r="A186" s="676" t="s">
        <v>3977</v>
      </c>
      <c r="B186" s="677"/>
      <c r="C186" s="150">
        <v>533</v>
      </c>
      <c r="D186" s="150">
        <v>447</v>
      </c>
      <c r="E186" s="150">
        <v>86</v>
      </c>
      <c r="F186" s="4"/>
      <c r="G186" s="4"/>
      <c r="H186" s="4"/>
      <c r="I186" s="4"/>
      <c r="J186" s="4"/>
      <c r="K186" s="4"/>
      <c r="L186" s="4"/>
    </row>
    <row r="187" spans="1:12" ht="15" customHeight="1" x14ac:dyDescent="0.2">
      <c r="A187" s="676" t="s">
        <v>3415</v>
      </c>
      <c r="B187" s="677"/>
      <c r="C187" s="150">
        <v>5701</v>
      </c>
      <c r="D187" s="150">
        <v>3495</v>
      </c>
      <c r="E187" s="150">
        <v>2206</v>
      </c>
      <c r="F187" s="4"/>
      <c r="G187" s="4"/>
      <c r="H187" s="4"/>
      <c r="I187" s="4"/>
      <c r="J187" s="4"/>
      <c r="K187" s="4"/>
      <c r="L187" s="4"/>
    </row>
    <row r="188" spans="1:12" ht="15" customHeight="1" x14ac:dyDescent="0.2">
      <c r="A188" s="678" t="s">
        <v>3416</v>
      </c>
      <c r="B188" s="679"/>
      <c r="C188" s="150">
        <v>961</v>
      </c>
      <c r="D188" s="150">
        <v>945</v>
      </c>
      <c r="E188" s="150">
        <v>16</v>
      </c>
      <c r="F188" s="4"/>
      <c r="G188" s="4"/>
      <c r="H188" s="4"/>
      <c r="I188" s="4"/>
      <c r="J188" s="4"/>
      <c r="K188" s="4"/>
      <c r="L188" s="4"/>
    </row>
    <row r="189" spans="1:12" ht="15" customHeight="1" x14ac:dyDescent="0.2">
      <c r="A189" s="676" t="s">
        <v>371</v>
      </c>
      <c r="B189" s="677"/>
      <c r="C189" s="150">
        <v>1572</v>
      </c>
      <c r="D189" s="150">
        <v>1555</v>
      </c>
      <c r="E189" s="150">
        <v>17</v>
      </c>
      <c r="F189" s="4"/>
      <c r="G189" s="4"/>
      <c r="H189" s="4"/>
      <c r="I189" s="4"/>
      <c r="J189" s="4"/>
      <c r="K189" s="4"/>
      <c r="L189" s="4"/>
    </row>
    <row r="190" spans="1:12" ht="15" customHeight="1" x14ac:dyDescent="0.2">
      <c r="A190" s="684" t="s">
        <v>372</v>
      </c>
      <c r="B190" s="684"/>
      <c r="C190" s="150">
        <v>2382</v>
      </c>
      <c r="D190" s="150">
        <v>1335</v>
      </c>
      <c r="E190" s="150">
        <v>1047</v>
      </c>
      <c r="F190" s="4"/>
      <c r="G190" s="4"/>
      <c r="H190" s="4"/>
      <c r="I190" s="4"/>
      <c r="J190" s="4"/>
      <c r="K190" s="4"/>
      <c r="L190" s="4"/>
    </row>
    <row r="191" spans="1:12" ht="15" customHeight="1" x14ac:dyDescent="0.2">
      <c r="A191" s="685" t="s">
        <v>373</v>
      </c>
      <c r="B191" s="685"/>
      <c r="C191" s="150">
        <v>259</v>
      </c>
      <c r="D191" s="150">
        <v>142</v>
      </c>
      <c r="E191" s="150">
        <v>117</v>
      </c>
      <c r="F191" s="4"/>
      <c r="G191" s="4"/>
      <c r="H191" s="4"/>
      <c r="I191" s="4"/>
      <c r="J191" s="4"/>
      <c r="K191" s="4"/>
      <c r="L191" s="4"/>
    </row>
    <row r="192" spans="1:12" ht="15" customHeight="1" x14ac:dyDescent="0.2">
      <c r="A192"/>
      <c r="B192"/>
      <c r="C192" s="11"/>
      <c r="D192" s="11"/>
      <c r="E192" s="11"/>
      <c r="F192" s="4"/>
      <c r="G192" s="4"/>
      <c r="H192" s="4"/>
      <c r="I192" s="4"/>
      <c r="J192" s="4"/>
      <c r="K192" s="4"/>
      <c r="L192" s="4"/>
    </row>
  </sheetData>
  <mergeCells count="91">
    <mergeCell ref="B17:E17"/>
    <mergeCell ref="A47:A48"/>
    <mergeCell ref="F47:I47"/>
    <mergeCell ref="B47:E47"/>
    <mergeCell ref="F17:I17"/>
    <mergeCell ref="A17:A18"/>
    <mergeCell ref="A103:B103"/>
    <mergeCell ref="A79:A81"/>
    <mergeCell ref="A90:A92"/>
    <mergeCell ref="B90:F90"/>
    <mergeCell ref="B91:F91"/>
    <mergeCell ref="B79:I79"/>
    <mergeCell ref="B80:I80"/>
    <mergeCell ref="G90:G92"/>
    <mergeCell ref="A3:A4"/>
    <mergeCell ref="B3:C3"/>
    <mergeCell ref="D3:E3"/>
    <mergeCell ref="A9:A10"/>
    <mergeCell ref="B9:B10"/>
    <mergeCell ref="E9:F9"/>
    <mergeCell ref="A151:B151"/>
    <mergeCell ref="A152:B152"/>
    <mergeCell ref="A153:B153"/>
    <mergeCell ref="A154:B154"/>
    <mergeCell ref="A163:B163"/>
    <mergeCell ref="A155:B155"/>
    <mergeCell ref="A156:B156"/>
    <mergeCell ref="A157:B157"/>
    <mergeCell ref="A158:B158"/>
    <mergeCell ref="A162:B162"/>
    <mergeCell ref="A159:B159"/>
    <mergeCell ref="A160:B160"/>
    <mergeCell ref="A161:B161"/>
    <mergeCell ref="A129:B129"/>
    <mergeCell ref="A130:B130"/>
    <mergeCell ref="A142:B142"/>
    <mergeCell ref="A143:B143"/>
    <mergeCell ref="A145:B145"/>
    <mergeCell ref="A136:B136"/>
    <mergeCell ref="A137:B137"/>
    <mergeCell ref="A144:B144"/>
    <mergeCell ref="A135:B135"/>
    <mergeCell ref="A132:B132"/>
    <mergeCell ref="A133:B133"/>
    <mergeCell ref="A134:B134"/>
    <mergeCell ref="A150:B150"/>
    <mergeCell ref="A146:B146"/>
    <mergeCell ref="A147:B147"/>
    <mergeCell ref="A148:B148"/>
    <mergeCell ref="A149:B149"/>
    <mergeCell ref="A124:B124"/>
    <mergeCell ref="A115:B115"/>
    <mergeCell ref="A116:B116"/>
    <mergeCell ref="A117:B117"/>
    <mergeCell ref="A119:B119"/>
    <mergeCell ref="A120:B120"/>
    <mergeCell ref="A121:B121"/>
    <mergeCell ref="A122:B122"/>
    <mergeCell ref="A164:B164"/>
    <mergeCell ref="A165:B165"/>
    <mergeCell ref="A166:B166"/>
    <mergeCell ref="A167:B167"/>
    <mergeCell ref="A104:B104"/>
    <mergeCell ref="A105:B105"/>
    <mergeCell ref="A106:B106"/>
    <mergeCell ref="A107:B107"/>
    <mergeCell ref="A131:B131"/>
    <mergeCell ref="A108:B108"/>
    <mergeCell ref="A110:B110"/>
    <mergeCell ref="A109:B109"/>
    <mergeCell ref="A123:B123"/>
    <mergeCell ref="A128:B128"/>
    <mergeCell ref="A118:B118"/>
    <mergeCell ref="A111:B111"/>
    <mergeCell ref="A190:B190"/>
    <mergeCell ref="A191:B191"/>
    <mergeCell ref="A186:B186"/>
    <mergeCell ref="A187:B187"/>
    <mergeCell ref="A188:B188"/>
    <mergeCell ref="A189:B189"/>
    <mergeCell ref="A185:B185"/>
    <mergeCell ref="A178:B178"/>
    <mergeCell ref="A179:B179"/>
    <mergeCell ref="A180:B180"/>
    <mergeCell ref="A181:B181"/>
    <mergeCell ref="A172:B172"/>
    <mergeCell ref="A173:B173"/>
    <mergeCell ref="A182:B182"/>
    <mergeCell ref="A183:B183"/>
    <mergeCell ref="A184:B184"/>
    <mergeCell ref="A174:B174"/>
  </mergeCells>
  <phoneticPr fontId="2"/>
  <pageMargins left="1.1811023622047245" right="0.39370078740157483" top="0.98425196850393704" bottom="0.78740157480314965" header="0.51181102362204722" footer="0.51181102362204722"/>
  <pageSetup paperSize="9" scale="87" fitToWidth="0" fitToHeight="0" orientation="portrait" r:id="rId1"/>
  <headerFooter alignWithMargins="0"/>
  <rowBreaks count="2" manualBreakCount="2">
    <brk id="75" max="8" man="1"/>
    <brk id="13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9">
    <tabColor theme="5" tint="0.39997558519241921"/>
  </sheetPr>
  <dimension ref="A1:T76"/>
  <sheetViews>
    <sheetView view="pageBreakPreview" topLeftCell="A44" zoomScaleNormal="100" zoomScaleSheetLayoutView="100" workbookViewId="0">
      <selection activeCell="R68" sqref="R68"/>
    </sheetView>
  </sheetViews>
  <sheetFormatPr defaultColWidth="9" defaultRowHeight="12" x14ac:dyDescent="0.2"/>
  <cols>
    <col min="1" max="1" width="8.6328125" style="1" customWidth="1"/>
    <col min="2" max="2" width="9.90625" style="1" customWidth="1"/>
    <col min="3" max="3" width="6.90625" style="1" customWidth="1"/>
    <col min="4" max="4" width="6.26953125" style="1" customWidth="1"/>
    <col min="5" max="14" width="5.6328125" style="1" customWidth="1"/>
    <col min="15" max="16384" width="9" style="1"/>
  </cols>
  <sheetData>
    <row r="1" spans="1:20" ht="12" customHeight="1" x14ac:dyDescent="0.2">
      <c r="A1" s="6" t="s">
        <v>384</v>
      </c>
      <c r="B1" s="4"/>
      <c r="C1" s="4"/>
      <c r="D1" s="4"/>
      <c r="E1" s="4"/>
      <c r="F1" s="4"/>
      <c r="G1" s="4"/>
      <c r="H1" s="4"/>
      <c r="I1" s="4"/>
      <c r="J1" s="4"/>
      <c r="K1" s="4"/>
      <c r="L1" s="4"/>
      <c r="M1" s="4"/>
      <c r="N1" s="4"/>
      <c r="O1" s="4"/>
      <c r="P1" s="4"/>
      <c r="Q1" s="4"/>
      <c r="R1" s="4"/>
      <c r="S1" s="4"/>
    </row>
    <row r="2" spans="1:20" ht="15" customHeight="1" x14ac:dyDescent="0.2">
      <c r="A2" s="6" t="s">
        <v>4331</v>
      </c>
      <c r="B2" s="4"/>
      <c r="C2" s="4"/>
      <c r="D2" s="4"/>
      <c r="E2" s="4"/>
      <c r="F2" s="4"/>
      <c r="G2" s="4"/>
      <c r="H2" s="4"/>
      <c r="I2" s="4"/>
      <c r="J2" s="4"/>
      <c r="K2" s="4"/>
      <c r="L2" s="4"/>
      <c r="M2" s="4"/>
      <c r="N2" s="4"/>
      <c r="O2" s="4"/>
      <c r="P2" s="4"/>
      <c r="Q2" s="4"/>
      <c r="R2" s="4"/>
      <c r="S2" s="4"/>
      <c r="T2" s="4"/>
    </row>
    <row r="3" spans="1:20" ht="15" customHeight="1" x14ac:dyDescent="0.2">
      <c r="A3" s="6" t="s">
        <v>1948</v>
      </c>
      <c r="B3" s="4"/>
      <c r="C3" s="4"/>
      <c r="D3" s="4"/>
      <c r="E3" s="4"/>
      <c r="F3" s="4"/>
      <c r="G3" s="4"/>
      <c r="H3" s="4"/>
      <c r="I3" s="4"/>
      <c r="J3" s="4"/>
      <c r="K3" s="4"/>
      <c r="L3" s="4"/>
      <c r="M3" s="4"/>
      <c r="N3" s="4"/>
      <c r="O3" s="4"/>
      <c r="P3" s="4"/>
      <c r="Q3" s="4"/>
      <c r="R3" s="4"/>
      <c r="S3" s="4"/>
      <c r="T3" s="4"/>
    </row>
    <row r="4" spans="1:20" ht="24" customHeight="1" x14ac:dyDescent="0.2">
      <c r="A4" s="626" t="s">
        <v>1645</v>
      </c>
      <c r="B4" s="627"/>
      <c r="C4" s="184" t="s">
        <v>42</v>
      </c>
      <c r="D4" s="184" t="s">
        <v>459</v>
      </c>
      <c r="E4" s="184" t="s">
        <v>460</v>
      </c>
      <c r="F4" s="184" t="s">
        <v>461</v>
      </c>
      <c r="G4" s="184" t="s">
        <v>462</v>
      </c>
      <c r="H4" s="184" t="s">
        <v>463</v>
      </c>
      <c r="I4" s="184" t="s">
        <v>464</v>
      </c>
      <c r="J4" s="226" t="s">
        <v>465</v>
      </c>
      <c r="K4" s="226" t="s">
        <v>466</v>
      </c>
      <c r="L4" s="226" t="s">
        <v>467</v>
      </c>
      <c r="M4" s="226" t="s">
        <v>468</v>
      </c>
      <c r="N4" s="226" t="s">
        <v>529</v>
      </c>
      <c r="O4" s="4"/>
      <c r="P4" s="4"/>
      <c r="Q4" s="4"/>
      <c r="R4" s="4"/>
      <c r="S4" s="4"/>
      <c r="T4" s="4"/>
    </row>
    <row r="5" spans="1:20" ht="15" customHeight="1" x14ac:dyDescent="0.2">
      <c r="A5" s="688" t="s">
        <v>1682</v>
      </c>
      <c r="B5" s="689"/>
      <c r="C5" s="135">
        <v>40243</v>
      </c>
      <c r="D5" s="135">
        <v>284</v>
      </c>
      <c r="E5" s="135">
        <v>1702</v>
      </c>
      <c r="F5" s="135">
        <v>2399</v>
      </c>
      <c r="G5" s="135">
        <v>2907</v>
      </c>
      <c r="H5" s="135">
        <v>3524</v>
      </c>
      <c r="I5" s="135">
        <v>4059</v>
      </c>
      <c r="J5" s="135">
        <v>4908</v>
      </c>
      <c r="K5" s="135">
        <v>4378</v>
      </c>
      <c r="L5" s="135">
        <v>4287</v>
      </c>
      <c r="M5" s="135">
        <v>4062</v>
      </c>
      <c r="N5" s="135">
        <v>7733</v>
      </c>
      <c r="O5" s="4"/>
      <c r="P5" s="4"/>
      <c r="Q5" s="4"/>
      <c r="R5" s="4"/>
      <c r="S5" s="4"/>
      <c r="T5" s="4"/>
    </row>
    <row r="6" spans="1:20" ht="15" customHeight="1" x14ac:dyDescent="0.2">
      <c r="A6" s="686" t="s">
        <v>1286</v>
      </c>
      <c r="B6" s="687"/>
      <c r="C6" s="135">
        <v>1966</v>
      </c>
      <c r="D6" s="135">
        <v>3</v>
      </c>
      <c r="E6" s="135">
        <v>31</v>
      </c>
      <c r="F6" s="135">
        <v>30</v>
      </c>
      <c r="G6" s="135">
        <v>58</v>
      </c>
      <c r="H6" s="135">
        <v>53</v>
      </c>
      <c r="I6" s="135">
        <v>64</v>
      </c>
      <c r="J6" s="135">
        <v>81</v>
      </c>
      <c r="K6" s="135">
        <v>58</v>
      </c>
      <c r="L6" s="135">
        <v>103</v>
      </c>
      <c r="M6" s="135">
        <v>165</v>
      </c>
      <c r="N6" s="135">
        <v>1320</v>
      </c>
      <c r="O6" s="4"/>
      <c r="P6" s="4"/>
      <c r="Q6" s="4"/>
      <c r="R6" s="4"/>
      <c r="S6" s="4"/>
      <c r="T6" s="4"/>
    </row>
    <row r="7" spans="1:20" ht="15" customHeight="1" x14ac:dyDescent="0.2">
      <c r="A7" s="686" t="s">
        <v>1287</v>
      </c>
      <c r="B7" s="687"/>
      <c r="C7" s="135">
        <v>1897</v>
      </c>
      <c r="D7" s="135">
        <v>3</v>
      </c>
      <c r="E7" s="135">
        <v>30</v>
      </c>
      <c r="F7" s="135">
        <v>24</v>
      </c>
      <c r="G7" s="135">
        <v>51</v>
      </c>
      <c r="H7" s="135">
        <v>37</v>
      </c>
      <c r="I7" s="135">
        <v>59</v>
      </c>
      <c r="J7" s="135">
        <v>73</v>
      </c>
      <c r="K7" s="135">
        <v>51</v>
      </c>
      <c r="L7" s="135">
        <v>99</v>
      </c>
      <c r="M7" s="135">
        <v>157</v>
      </c>
      <c r="N7" s="135">
        <v>1313</v>
      </c>
      <c r="O7" s="4"/>
      <c r="P7" s="4"/>
      <c r="Q7" s="4"/>
      <c r="R7" s="4"/>
      <c r="S7" s="4"/>
      <c r="T7" s="4"/>
    </row>
    <row r="8" spans="1:20" ht="15" customHeight="1" x14ac:dyDescent="0.2">
      <c r="A8" s="686" t="s">
        <v>1169</v>
      </c>
      <c r="B8" s="687"/>
      <c r="C8" s="135">
        <v>173</v>
      </c>
      <c r="D8" s="135" t="s">
        <v>1080</v>
      </c>
      <c r="E8" s="135">
        <v>18</v>
      </c>
      <c r="F8" s="135">
        <v>17</v>
      </c>
      <c r="G8" s="135">
        <v>10</v>
      </c>
      <c r="H8" s="135">
        <v>15</v>
      </c>
      <c r="I8" s="135">
        <v>11</v>
      </c>
      <c r="J8" s="135">
        <v>14</v>
      </c>
      <c r="K8" s="135">
        <v>17</v>
      </c>
      <c r="L8" s="135">
        <v>10</v>
      </c>
      <c r="M8" s="135">
        <v>14</v>
      </c>
      <c r="N8" s="135">
        <v>47</v>
      </c>
      <c r="O8" s="4"/>
      <c r="P8" s="4"/>
      <c r="Q8" s="4"/>
      <c r="R8" s="4"/>
      <c r="S8" s="4"/>
      <c r="T8" s="4"/>
    </row>
    <row r="9" spans="1:20" ht="15" customHeight="1" x14ac:dyDescent="0.2">
      <c r="A9" s="686" t="s">
        <v>1288</v>
      </c>
      <c r="B9" s="687"/>
      <c r="C9" s="135">
        <v>7</v>
      </c>
      <c r="D9" s="135" t="s">
        <v>1080</v>
      </c>
      <c r="E9" s="135">
        <v>1</v>
      </c>
      <c r="F9" s="135" t="s">
        <v>1080</v>
      </c>
      <c r="G9" s="135" t="s">
        <v>1080</v>
      </c>
      <c r="H9" s="135" t="s">
        <v>1080</v>
      </c>
      <c r="I9" s="135">
        <v>1</v>
      </c>
      <c r="J9" s="135">
        <v>1</v>
      </c>
      <c r="K9" s="135">
        <v>2</v>
      </c>
      <c r="L9" s="135">
        <v>1</v>
      </c>
      <c r="M9" s="135" t="s">
        <v>1080</v>
      </c>
      <c r="N9" s="135">
        <v>1</v>
      </c>
      <c r="O9" s="4"/>
      <c r="P9" s="4"/>
      <c r="Q9" s="4"/>
      <c r="R9" s="4"/>
      <c r="S9" s="4"/>
      <c r="T9" s="4"/>
    </row>
    <row r="10" spans="1:20" ht="15" customHeight="1" x14ac:dyDescent="0.2">
      <c r="A10" s="686" t="s">
        <v>1289</v>
      </c>
      <c r="B10" s="687"/>
      <c r="C10" s="135">
        <v>3445</v>
      </c>
      <c r="D10" s="135">
        <v>36</v>
      </c>
      <c r="E10" s="135">
        <v>114</v>
      </c>
      <c r="F10" s="135">
        <v>122</v>
      </c>
      <c r="G10" s="135">
        <v>214</v>
      </c>
      <c r="H10" s="135">
        <v>309</v>
      </c>
      <c r="I10" s="135">
        <v>403</v>
      </c>
      <c r="J10" s="135">
        <v>521</v>
      </c>
      <c r="K10" s="135">
        <v>379</v>
      </c>
      <c r="L10" s="135">
        <v>338</v>
      </c>
      <c r="M10" s="135">
        <v>385</v>
      </c>
      <c r="N10" s="135">
        <v>624</v>
      </c>
      <c r="O10" s="4"/>
      <c r="P10" s="4"/>
      <c r="Q10" s="4"/>
      <c r="R10" s="4"/>
      <c r="S10" s="4"/>
      <c r="T10" s="4"/>
    </row>
    <row r="11" spans="1:20" ht="15" customHeight="1" x14ac:dyDescent="0.2">
      <c r="A11" s="686" t="s">
        <v>1290</v>
      </c>
      <c r="B11" s="687"/>
      <c r="C11" s="135">
        <v>7208</v>
      </c>
      <c r="D11" s="135">
        <v>70</v>
      </c>
      <c r="E11" s="135">
        <v>343</v>
      </c>
      <c r="F11" s="135">
        <v>502</v>
      </c>
      <c r="G11" s="135">
        <v>650</v>
      </c>
      <c r="H11" s="135">
        <v>730</v>
      </c>
      <c r="I11" s="135">
        <v>810</v>
      </c>
      <c r="J11" s="135">
        <v>974</v>
      </c>
      <c r="K11" s="135">
        <v>844</v>
      </c>
      <c r="L11" s="135">
        <v>736</v>
      </c>
      <c r="M11" s="135">
        <v>593</v>
      </c>
      <c r="N11" s="135">
        <v>956</v>
      </c>
      <c r="O11" s="4"/>
      <c r="P11" s="4"/>
      <c r="Q11" s="4"/>
      <c r="R11" s="4"/>
      <c r="S11" s="4"/>
      <c r="T11" s="4"/>
    </row>
    <row r="12" spans="1:20" ht="15" customHeight="1" x14ac:dyDescent="0.2">
      <c r="A12" s="686" t="s">
        <v>188</v>
      </c>
      <c r="B12" s="687"/>
      <c r="C12" s="135">
        <v>252</v>
      </c>
      <c r="D12" s="135">
        <v>3</v>
      </c>
      <c r="E12" s="135">
        <v>12</v>
      </c>
      <c r="F12" s="135">
        <v>23</v>
      </c>
      <c r="G12" s="135">
        <v>15</v>
      </c>
      <c r="H12" s="135">
        <v>16</v>
      </c>
      <c r="I12" s="135">
        <v>28</v>
      </c>
      <c r="J12" s="135">
        <v>34</v>
      </c>
      <c r="K12" s="135">
        <v>45</v>
      </c>
      <c r="L12" s="135">
        <v>42</v>
      </c>
      <c r="M12" s="135">
        <v>26</v>
      </c>
      <c r="N12" s="135">
        <v>8</v>
      </c>
      <c r="O12" s="4"/>
      <c r="P12" s="4"/>
      <c r="Q12" s="4"/>
      <c r="R12" s="4"/>
      <c r="S12" s="4"/>
      <c r="T12" s="4"/>
    </row>
    <row r="13" spans="1:20" ht="15" customHeight="1" x14ac:dyDescent="0.2">
      <c r="A13" s="686" t="s">
        <v>1291</v>
      </c>
      <c r="B13" s="687"/>
      <c r="C13" s="135">
        <v>309</v>
      </c>
      <c r="D13" s="135" t="s">
        <v>1080</v>
      </c>
      <c r="E13" s="135">
        <v>8</v>
      </c>
      <c r="F13" s="135">
        <v>24</v>
      </c>
      <c r="G13" s="135">
        <v>36</v>
      </c>
      <c r="H13" s="135">
        <v>39</v>
      </c>
      <c r="I13" s="135">
        <v>36</v>
      </c>
      <c r="J13" s="135">
        <v>43</v>
      </c>
      <c r="K13" s="135">
        <v>42</v>
      </c>
      <c r="L13" s="135">
        <v>26</v>
      </c>
      <c r="M13" s="135">
        <v>28</v>
      </c>
      <c r="N13" s="135">
        <v>27</v>
      </c>
      <c r="O13" s="4"/>
      <c r="P13" s="4"/>
      <c r="Q13" s="4"/>
      <c r="R13" s="4"/>
      <c r="S13" s="4"/>
      <c r="T13" s="4"/>
    </row>
    <row r="14" spans="1:20" ht="15" customHeight="1" x14ac:dyDescent="0.2">
      <c r="A14" s="686" t="s">
        <v>1292</v>
      </c>
      <c r="B14" s="687"/>
      <c r="C14" s="135">
        <v>999</v>
      </c>
      <c r="D14" s="135">
        <v>9</v>
      </c>
      <c r="E14" s="135">
        <v>43</v>
      </c>
      <c r="F14" s="135">
        <v>63</v>
      </c>
      <c r="G14" s="135">
        <v>74</v>
      </c>
      <c r="H14" s="135">
        <v>84</v>
      </c>
      <c r="I14" s="135">
        <v>99</v>
      </c>
      <c r="J14" s="135">
        <v>98</v>
      </c>
      <c r="K14" s="135">
        <v>98</v>
      </c>
      <c r="L14" s="135">
        <v>139</v>
      </c>
      <c r="M14" s="135">
        <v>130</v>
      </c>
      <c r="N14" s="135">
        <v>162</v>
      </c>
      <c r="O14" s="4"/>
      <c r="P14" s="4"/>
      <c r="Q14" s="4"/>
      <c r="R14" s="4"/>
      <c r="S14" s="4"/>
      <c r="T14" s="4"/>
    </row>
    <row r="15" spans="1:20" ht="15" customHeight="1" x14ac:dyDescent="0.2">
      <c r="A15" s="686" t="s">
        <v>1170</v>
      </c>
      <c r="B15" s="687"/>
      <c r="C15" s="135">
        <v>6161</v>
      </c>
      <c r="D15" s="135">
        <v>41</v>
      </c>
      <c r="E15" s="135">
        <v>210</v>
      </c>
      <c r="F15" s="135">
        <v>303</v>
      </c>
      <c r="G15" s="135">
        <v>406</v>
      </c>
      <c r="H15" s="135">
        <v>535</v>
      </c>
      <c r="I15" s="135">
        <v>634</v>
      </c>
      <c r="J15" s="135">
        <v>823</v>
      </c>
      <c r="K15" s="135">
        <v>731</v>
      </c>
      <c r="L15" s="135">
        <v>695</v>
      </c>
      <c r="M15" s="135">
        <v>662</v>
      </c>
      <c r="N15" s="135">
        <v>1121</v>
      </c>
      <c r="O15" s="4"/>
      <c r="P15" s="4"/>
      <c r="Q15" s="4"/>
      <c r="R15" s="4"/>
      <c r="S15" s="4"/>
      <c r="T15" s="4"/>
    </row>
    <row r="16" spans="1:20" ht="15" customHeight="1" x14ac:dyDescent="0.2">
      <c r="A16" s="686" t="s">
        <v>1293</v>
      </c>
      <c r="B16" s="687"/>
      <c r="C16" s="135">
        <v>939</v>
      </c>
      <c r="D16" s="135">
        <v>5</v>
      </c>
      <c r="E16" s="135">
        <v>39</v>
      </c>
      <c r="F16" s="135">
        <v>81</v>
      </c>
      <c r="G16" s="135">
        <v>102</v>
      </c>
      <c r="H16" s="135">
        <v>93</v>
      </c>
      <c r="I16" s="135">
        <v>130</v>
      </c>
      <c r="J16" s="135">
        <v>140</v>
      </c>
      <c r="K16" s="135">
        <v>111</v>
      </c>
      <c r="L16" s="135">
        <v>93</v>
      </c>
      <c r="M16" s="135">
        <v>84</v>
      </c>
      <c r="N16" s="135">
        <v>61</v>
      </c>
      <c r="O16" s="4"/>
      <c r="P16" s="4"/>
      <c r="Q16" s="4"/>
      <c r="R16" s="4"/>
      <c r="S16" s="4"/>
      <c r="T16" s="4"/>
    </row>
    <row r="17" spans="1:20" ht="15" customHeight="1" x14ac:dyDescent="0.2">
      <c r="A17" s="686" t="s">
        <v>2162</v>
      </c>
      <c r="B17" s="687"/>
      <c r="C17" s="135">
        <v>385</v>
      </c>
      <c r="D17" s="135">
        <v>1</v>
      </c>
      <c r="E17" s="135">
        <v>9</v>
      </c>
      <c r="F17" s="135">
        <v>21</v>
      </c>
      <c r="G17" s="135">
        <v>19</v>
      </c>
      <c r="H17" s="135">
        <v>35</v>
      </c>
      <c r="I17" s="135">
        <v>39</v>
      </c>
      <c r="J17" s="135">
        <v>33</v>
      </c>
      <c r="K17" s="135">
        <v>32</v>
      </c>
      <c r="L17" s="135">
        <v>35</v>
      </c>
      <c r="M17" s="135">
        <v>49</v>
      </c>
      <c r="N17" s="135">
        <v>112</v>
      </c>
      <c r="O17" s="4"/>
      <c r="P17" s="4"/>
      <c r="Q17" s="4"/>
      <c r="R17" s="4"/>
      <c r="S17" s="4"/>
      <c r="T17" s="4"/>
    </row>
    <row r="18" spans="1:20" ht="15" customHeight="1" x14ac:dyDescent="0.2">
      <c r="A18" s="686" t="s">
        <v>897</v>
      </c>
      <c r="B18" s="687"/>
      <c r="C18" s="135">
        <v>952</v>
      </c>
      <c r="D18" s="135">
        <v>1</v>
      </c>
      <c r="E18" s="135">
        <v>29</v>
      </c>
      <c r="F18" s="135">
        <v>64</v>
      </c>
      <c r="G18" s="135">
        <v>51</v>
      </c>
      <c r="H18" s="135">
        <v>82</v>
      </c>
      <c r="I18" s="135">
        <v>102</v>
      </c>
      <c r="J18" s="135">
        <v>130</v>
      </c>
      <c r="K18" s="135">
        <v>97</v>
      </c>
      <c r="L18" s="135">
        <v>110</v>
      </c>
      <c r="M18" s="135">
        <v>97</v>
      </c>
      <c r="N18" s="135">
        <v>189</v>
      </c>
      <c r="O18" s="4"/>
      <c r="P18" s="4"/>
      <c r="Q18" s="4"/>
      <c r="R18" s="4"/>
      <c r="S18" s="4"/>
      <c r="T18" s="4"/>
    </row>
    <row r="19" spans="1:20" ht="15" customHeight="1" x14ac:dyDescent="0.2">
      <c r="A19" s="686" t="s">
        <v>3976</v>
      </c>
      <c r="B19" s="687"/>
      <c r="C19" s="135">
        <v>3764</v>
      </c>
      <c r="D19" s="135">
        <v>57</v>
      </c>
      <c r="E19" s="135">
        <v>228</v>
      </c>
      <c r="F19" s="135">
        <v>182</v>
      </c>
      <c r="G19" s="135">
        <v>206</v>
      </c>
      <c r="H19" s="135">
        <v>262</v>
      </c>
      <c r="I19" s="135">
        <v>317</v>
      </c>
      <c r="J19" s="135">
        <v>365</v>
      </c>
      <c r="K19" s="135">
        <v>334</v>
      </c>
      <c r="L19" s="135">
        <v>348</v>
      </c>
      <c r="M19" s="135">
        <v>406</v>
      </c>
      <c r="N19" s="135">
        <v>1059</v>
      </c>
      <c r="O19" s="4"/>
      <c r="P19" s="4"/>
      <c r="Q19" s="4"/>
      <c r="R19" s="4"/>
      <c r="S19" s="4"/>
      <c r="T19" s="4"/>
    </row>
    <row r="20" spans="1:20" ht="15" customHeight="1" x14ac:dyDescent="0.2">
      <c r="A20" s="686" t="s">
        <v>898</v>
      </c>
      <c r="B20" s="687"/>
      <c r="C20" s="135">
        <v>1245</v>
      </c>
      <c r="D20" s="135">
        <v>8</v>
      </c>
      <c r="E20" s="135">
        <v>69</v>
      </c>
      <c r="F20" s="135">
        <v>73</v>
      </c>
      <c r="G20" s="135">
        <v>77</v>
      </c>
      <c r="H20" s="135">
        <v>125</v>
      </c>
      <c r="I20" s="135">
        <v>126</v>
      </c>
      <c r="J20" s="135">
        <v>118</v>
      </c>
      <c r="K20" s="135">
        <v>95</v>
      </c>
      <c r="L20" s="135">
        <v>129</v>
      </c>
      <c r="M20" s="135">
        <v>125</v>
      </c>
      <c r="N20" s="135">
        <v>300</v>
      </c>
      <c r="O20" s="4"/>
      <c r="P20" s="4"/>
      <c r="Q20" s="4"/>
      <c r="R20" s="4"/>
      <c r="S20" s="4"/>
      <c r="T20" s="4"/>
    </row>
    <row r="21" spans="1:20" ht="15" customHeight="1" x14ac:dyDescent="0.2">
      <c r="A21" s="686" t="s">
        <v>1214</v>
      </c>
      <c r="B21" s="687"/>
      <c r="C21" s="135">
        <v>2040</v>
      </c>
      <c r="D21" s="135">
        <v>6</v>
      </c>
      <c r="E21" s="135">
        <v>79</v>
      </c>
      <c r="F21" s="135">
        <v>195</v>
      </c>
      <c r="G21" s="135">
        <v>180</v>
      </c>
      <c r="H21" s="135">
        <v>201</v>
      </c>
      <c r="I21" s="135">
        <v>196</v>
      </c>
      <c r="J21" s="135">
        <v>230</v>
      </c>
      <c r="K21" s="135">
        <v>242</v>
      </c>
      <c r="L21" s="135">
        <v>309</v>
      </c>
      <c r="M21" s="135">
        <v>218</v>
      </c>
      <c r="N21" s="135">
        <v>184</v>
      </c>
      <c r="O21" s="4"/>
      <c r="P21" s="4"/>
      <c r="Q21" s="4"/>
      <c r="R21" s="4"/>
      <c r="S21" s="4"/>
      <c r="T21" s="4"/>
    </row>
    <row r="22" spans="1:20" ht="15" customHeight="1" x14ac:dyDescent="0.2">
      <c r="A22" s="686" t="s">
        <v>899</v>
      </c>
      <c r="B22" s="687"/>
      <c r="C22" s="135">
        <v>5568</v>
      </c>
      <c r="D22" s="135">
        <v>18</v>
      </c>
      <c r="E22" s="135">
        <v>268</v>
      </c>
      <c r="F22" s="135">
        <v>411</v>
      </c>
      <c r="G22" s="135">
        <v>466</v>
      </c>
      <c r="H22" s="135">
        <v>542</v>
      </c>
      <c r="I22" s="135">
        <v>596</v>
      </c>
      <c r="J22" s="135">
        <v>691</v>
      </c>
      <c r="K22" s="135">
        <v>655</v>
      </c>
      <c r="L22" s="135">
        <v>637</v>
      </c>
      <c r="M22" s="135">
        <v>572</v>
      </c>
      <c r="N22" s="135">
        <v>712</v>
      </c>
      <c r="O22" s="4"/>
      <c r="P22" s="4"/>
      <c r="Q22" s="4"/>
      <c r="R22" s="4"/>
      <c r="S22" s="4"/>
      <c r="T22" s="4"/>
    </row>
    <row r="23" spans="1:20" ht="15" customHeight="1" x14ac:dyDescent="0.2">
      <c r="A23" s="686" t="s">
        <v>900</v>
      </c>
      <c r="B23" s="687"/>
      <c r="C23" s="135">
        <v>650</v>
      </c>
      <c r="D23" s="135">
        <v>3</v>
      </c>
      <c r="E23" s="135">
        <v>35</v>
      </c>
      <c r="F23" s="135">
        <v>43</v>
      </c>
      <c r="G23" s="135">
        <v>70</v>
      </c>
      <c r="H23" s="135">
        <v>65</v>
      </c>
      <c r="I23" s="135">
        <v>64</v>
      </c>
      <c r="J23" s="135">
        <v>104</v>
      </c>
      <c r="K23" s="135">
        <v>74</v>
      </c>
      <c r="L23" s="135">
        <v>91</v>
      </c>
      <c r="M23" s="135">
        <v>72</v>
      </c>
      <c r="N23" s="135">
        <v>29</v>
      </c>
      <c r="O23" s="4"/>
      <c r="P23" s="4"/>
      <c r="Q23" s="4"/>
      <c r="R23" s="4"/>
      <c r="S23" s="4"/>
      <c r="T23" s="4"/>
    </row>
    <row r="24" spans="1:20" ht="15" customHeight="1" x14ac:dyDescent="0.2">
      <c r="A24" s="686" t="s">
        <v>901</v>
      </c>
      <c r="B24" s="687"/>
      <c r="C24" s="135">
        <v>2131</v>
      </c>
      <c r="D24" s="135">
        <v>14</v>
      </c>
      <c r="E24" s="135">
        <v>59</v>
      </c>
      <c r="F24" s="135">
        <v>74</v>
      </c>
      <c r="G24" s="135">
        <v>87</v>
      </c>
      <c r="H24" s="135">
        <v>155</v>
      </c>
      <c r="I24" s="135">
        <v>178</v>
      </c>
      <c r="J24" s="135">
        <v>219</v>
      </c>
      <c r="K24" s="135">
        <v>235</v>
      </c>
      <c r="L24" s="135">
        <v>208</v>
      </c>
      <c r="M24" s="135">
        <v>283</v>
      </c>
      <c r="N24" s="135">
        <v>619</v>
      </c>
      <c r="O24" s="4"/>
      <c r="P24" s="4"/>
      <c r="Q24" s="4"/>
      <c r="R24" s="4"/>
      <c r="S24" s="4"/>
      <c r="T24" s="4"/>
    </row>
    <row r="25" spans="1:20" ht="15" customHeight="1" x14ac:dyDescent="0.2">
      <c r="A25" s="686" t="s">
        <v>1171</v>
      </c>
      <c r="B25" s="687"/>
      <c r="C25" s="135">
        <v>1519</v>
      </c>
      <c r="D25" s="135">
        <v>4</v>
      </c>
      <c r="E25" s="135">
        <v>76</v>
      </c>
      <c r="F25" s="135">
        <v>136</v>
      </c>
      <c r="G25" s="135">
        <v>145</v>
      </c>
      <c r="H25" s="135">
        <v>133</v>
      </c>
      <c r="I25" s="135">
        <v>154</v>
      </c>
      <c r="J25" s="135">
        <v>231</v>
      </c>
      <c r="K25" s="135">
        <v>243</v>
      </c>
      <c r="L25" s="135">
        <v>202</v>
      </c>
      <c r="M25" s="135">
        <v>105</v>
      </c>
      <c r="N25" s="135">
        <v>90</v>
      </c>
      <c r="O25" s="4"/>
      <c r="P25" s="4"/>
      <c r="Q25" s="4"/>
      <c r="R25" s="4"/>
      <c r="S25" s="4"/>
      <c r="T25" s="4"/>
    </row>
    <row r="26" spans="1:20" ht="15" customHeight="1" x14ac:dyDescent="0.2">
      <c r="A26" s="686" t="s">
        <v>187</v>
      </c>
      <c r="B26" s="687"/>
      <c r="C26" s="135">
        <v>530</v>
      </c>
      <c r="D26" s="135">
        <v>5</v>
      </c>
      <c r="E26" s="135">
        <v>31</v>
      </c>
      <c r="F26" s="135">
        <v>35</v>
      </c>
      <c r="G26" s="135">
        <v>41</v>
      </c>
      <c r="H26" s="135">
        <v>50</v>
      </c>
      <c r="I26" s="135">
        <v>71</v>
      </c>
      <c r="J26" s="135">
        <v>58</v>
      </c>
      <c r="K26" s="135">
        <v>44</v>
      </c>
      <c r="L26" s="135">
        <v>35</v>
      </c>
      <c r="M26" s="135">
        <v>48</v>
      </c>
      <c r="N26" s="135">
        <v>112</v>
      </c>
      <c r="O26" s="4"/>
      <c r="P26" s="4"/>
      <c r="Q26" s="4"/>
      <c r="R26" s="4"/>
      <c r="S26" s="4"/>
      <c r="T26" s="4"/>
    </row>
    <row r="27" spans="1:20" ht="15" customHeight="1" x14ac:dyDescent="0.2">
      <c r="A27" s="125"/>
      <c r="B27" s="125"/>
      <c r="C27" s="41"/>
      <c r="D27" s="41"/>
      <c r="E27" s="41"/>
      <c r="F27" s="41"/>
      <c r="G27" s="41"/>
      <c r="H27" s="41"/>
      <c r="I27" s="41"/>
      <c r="J27" s="41"/>
      <c r="K27" s="41"/>
      <c r="L27" s="41"/>
      <c r="M27" s="41"/>
      <c r="N27" s="41"/>
      <c r="O27" s="4"/>
      <c r="P27" s="4"/>
      <c r="Q27" s="4"/>
      <c r="R27" s="4"/>
      <c r="S27" s="4"/>
      <c r="T27" s="4"/>
    </row>
    <row r="28" spans="1:20" ht="15" customHeight="1" x14ac:dyDescent="0.2">
      <c r="A28" s="126" t="s">
        <v>102</v>
      </c>
      <c r="B28" s="127"/>
      <c r="C28" s="123"/>
      <c r="D28" s="123"/>
      <c r="E28" s="123"/>
      <c r="F28" s="123"/>
      <c r="G28" s="123"/>
      <c r="H28" s="123"/>
      <c r="I28" s="123"/>
      <c r="J28" s="123"/>
      <c r="K28" s="123"/>
      <c r="L28" s="123"/>
      <c r="M28" s="123"/>
      <c r="N28" s="123"/>
      <c r="O28" s="4"/>
      <c r="P28" s="4"/>
      <c r="Q28" s="4"/>
      <c r="R28" s="4"/>
      <c r="S28" s="4"/>
      <c r="T28" s="4"/>
    </row>
    <row r="29" spans="1:20" ht="24" customHeight="1" x14ac:dyDescent="0.2">
      <c r="A29" s="626" t="s">
        <v>1645</v>
      </c>
      <c r="B29" s="627"/>
      <c r="C29" s="184" t="s">
        <v>458</v>
      </c>
      <c r="D29" s="184" t="s">
        <v>459</v>
      </c>
      <c r="E29" s="184" t="s">
        <v>460</v>
      </c>
      <c r="F29" s="184" t="s">
        <v>461</v>
      </c>
      <c r="G29" s="184" t="s">
        <v>462</v>
      </c>
      <c r="H29" s="184" t="s">
        <v>463</v>
      </c>
      <c r="I29" s="184" t="s">
        <v>464</v>
      </c>
      <c r="J29" s="226" t="s">
        <v>465</v>
      </c>
      <c r="K29" s="226" t="s">
        <v>466</v>
      </c>
      <c r="L29" s="226" t="s">
        <v>467</v>
      </c>
      <c r="M29" s="226" t="s">
        <v>468</v>
      </c>
      <c r="N29" s="226" t="s">
        <v>529</v>
      </c>
      <c r="O29" s="4"/>
      <c r="P29" s="4"/>
      <c r="Q29" s="4"/>
      <c r="R29" s="4"/>
      <c r="S29" s="4"/>
      <c r="T29" s="4"/>
    </row>
    <row r="30" spans="1:20" ht="15" customHeight="1" x14ac:dyDescent="0.2">
      <c r="A30" s="688" t="s">
        <v>1682</v>
      </c>
      <c r="B30" s="689"/>
      <c r="C30" s="135">
        <v>21855</v>
      </c>
      <c r="D30" s="135">
        <v>165</v>
      </c>
      <c r="E30" s="135">
        <v>902</v>
      </c>
      <c r="F30" s="135">
        <v>1275</v>
      </c>
      <c r="G30" s="135">
        <v>1616</v>
      </c>
      <c r="H30" s="135">
        <v>1855</v>
      </c>
      <c r="I30" s="135">
        <v>2174</v>
      </c>
      <c r="J30" s="135">
        <v>2641</v>
      </c>
      <c r="K30" s="135">
        <v>2239</v>
      </c>
      <c r="L30" s="135">
        <v>2247</v>
      </c>
      <c r="M30" s="135">
        <v>2275</v>
      </c>
      <c r="N30" s="135">
        <v>4466</v>
      </c>
      <c r="O30" s="4"/>
      <c r="P30" s="4"/>
      <c r="Q30" s="4"/>
      <c r="R30" s="4"/>
      <c r="S30" s="4"/>
      <c r="T30" s="4"/>
    </row>
    <row r="31" spans="1:20" ht="15" customHeight="1" x14ac:dyDescent="0.2">
      <c r="A31" s="686" t="s">
        <v>1286</v>
      </c>
      <c r="B31" s="687"/>
      <c r="C31" s="135">
        <v>1377</v>
      </c>
      <c r="D31" s="135">
        <v>1</v>
      </c>
      <c r="E31" s="135">
        <v>16</v>
      </c>
      <c r="F31" s="135">
        <v>23</v>
      </c>
      <c r="G31" s="135">
        <v>49</v>
      </c>
      <c r="H31" s="135">
        <v>42</v>
      </c>
      <c r="I31" s="135">
        <v>53</v>
      </c>
      <c r="J31" s="40">
        <v>64</v>
      </c>
      <c r="K31" s="40">
        <v>32</v>
      </c>
      <c r="L31" s="40">
        <v>68</v>
      </c>
      <c r="M31" s="40">
        <v>111</v>
      </c>
      <c r="N31" s="40">
        <v>918</v>
      </c>
      <c r="O31" s="4"/>
      <c r="P31" s="4"/>
      <c r="Q31" s="4"/>
      <c r="R31" s="4"/>
      <c r="S31" s="4"/>
      <c r="T31" s="4"/>
    </row>
    <row r="32" spans="1:20" ht="15" customHeight="1" x14ac:dyDescent="0.2">
      <c r="A32" s="686" t="s">
        <v>1287</v>
      </c>
      <c r="B32" s="687"/>
      <c r="C32" s="135">
        <v>1315</v>
      </c>
      <c r="D32" s="135">
        <v>1</v>
      </c>
      <c r="E32" s="135">
        <v>15</v>
      </c>
      <c r="F32" s="135">
        <v>17</v>
      </c>
      <c r="G32" s="135">
        <v>43</v>
      </c>
      <c r="H32" s="135">
        <v>28</v>
      </c>
      <c r="I32" s="135">
        <v>48</v>
      </c>
      <c r="J32" s="40">
        <v>56</v>
      </c>
      <c r="K32" s="40">
        <v>27</v>
      </c>
      <c r="L32" s="40">
        <v>64</v>
      </c>
      <c r="M32" s="40">
        <v>104</v>
      </c>
      <c r="N32" s="40">
        <v>912</v>
      </c>
      <c r="O32" s="4"/>
      <c r="P32" s="4"/>
      <c r="Q32" s="4"/>
      <c r="R32" s="4"/>
      <c r="S32" s="4"/>
      <c r="T32" s="4"/>
    </row>
    <row r="33" spans="1:20" ht="15" customHeight="1" x14ac:dyDescent="0.2">
      <c r="A33" s="686" t="s">
        <v>1169</v>
      </c>
      <c r="B33" s="687"/>
      <c r="C33" s="135">
        <v>149</v>
      </c>
      <c r="D33" s="135" t="s">
        <v>1080</v>
      </c>
      <c r="E33" s="135">
        <v>18</v>
      </c>
      <c r="F33" s="135">
        <v>17</v>
      </c>
      <c r="G33" s="135">
        <v>10</v>
      </c>
      <c r="H33" s="135">
        <v>13</v>
      </c>
      <c r="I33" s="135">
        <v>9</v>
      </c>
      <c r="J33" s="40">
        <v>12</v>
      </c>
      <c r="K33" s="40">
        <v>13</v>
      </c>
      <c r="L33" s="40">
        <v>8</v>
      </c>
      <c r="M33" s="40">
        <v>13</v>
      </c>
      <c r="N33" s="40">
        <v>36</v>
      </c>
      <c r="O33" s="4"/>
      <c r="P33" s="4"/>
      <c r="Q33" s="4"/>
      <c r="R33" s="4"/>
      <c r="S33" s="4"/>
      <c r="T33" s="4"/>
    </row>
    <row r="34" spans="1:20" ht="15" customHeight="1" x14ac:dyDescent="0.2">
      <c r="A34" s="686" t="s">
        <v>1288</v>
      </c>
      <c r="B34" s="687"/>
      <c r="C34" s="135">
        <v>7</v>
      </c>
      <c r="D34" s="135" t="s">
        <v>1080</v>
      </c>
      <c r="E34" s="135">
        <v>1</v>
      </c>
      <c r="F34" s="135" t="s">
        <v>1080</v>
      </c>
      <c r="G34" s="135" t="s">
        <v>1080</v>
      </c>
      <c r="H34" s="135" t="s">
        <v>1080</v>
      </c>
      <c r="I34" s="135">
        <v>1</v>
      </c>
      <c r="J34" s="135">
        <v>1</v>
      </c>
      <c r="K34" s="40">
        <v>2</v>
      </c>
      <c r="L34" s="40">
        <v>1</v>
      </c>
      <c r="M34" s="135" t="s">
        <v>1080</v>
      </c>
      <c r="N34" s="40">
        <v>1</v>
      </c>
      <c r="O34" s="4"/>
      <c r="P34" s="4"/>
      <c r="Q34" s="4"/>
      <c r="R34" s="4"/>
      <c r="S34" s="4"/>
      <c r="T34" s="4"/>
    </row>
    <row r="35" spans="1:20" ht="15" customHeight="1" x14ac:dyDescent="0.2">
      <c r="A35" s="686" t="s">
        <v>1289</v>
      </c>
      <c r="B35" s="687"/>
      <c r="C35" s="135">
        <v>2950</v>
      </c>
      <c r="D35" s="135">
        <v>34</v>
      </c>
      <c r="E35" s="135">
        <v>102</v>
      </c>
      <c r="F35" s="135">
        <v>107</v>
      </c>
      <c r="G35" s="135">
        <v>188</v>
      </c>
      <c r="H35" s="135">
        <v>271</v>
      </c>
      <c r="I35" s="135">
        <v>342</v>
      </c>
      <c r="J35" s="40">
        <v>444</v>
      </c>
      <c r="K35" s="40">
        <v>314</v>
      </c>
      <c r="L35" s="40">
        <v>289</v>
      </c>
      <c r="M35" s="40">
        <v>337</v>
      </c>
      <c r="N35" s="40">
        <v>522</v>
      </c>
      <c r="O35" s="4"/>
      <c r="P35" s="4"/>
      <c r="Q35" s="4"/>
      <c r="R35" s="4"/>
      <c r="S35" s="4"/>
    </row>
    <row r="36" spans="1:20" ht="15" customHeight="1" x14ac:dyDescent="0.2">
      <c r="A36" s="686" t="s">
        <v>1290</v>
      </c>
      <c r="B36" s="687"/>
      <c r="C36" s="135">
        <v>4226</v>
      </c>
      <c r="D36" s="135">
        <v>47</v>
      </c>
      <c r="E36" s="135">
        <v>227</v>
      </c>
      <c r="F36" s="135">
        <v>313</v>
      </c>
      <c r="G36" s="135">
        <v>392</v>
      </c>
      <c r="H36" s="135">
        <v>410</v>
      </c>
      <c r="I36" s="135">
        <v>472</v>
      </c>
      <c r="J36" s="40">
        <v>570</v>
      </c>
      <c r="K36" s="40">
        <v>500</v>
      </c>
      <c r="L36" s="40">
        <v>446</v>
      </c>
      <c r="M36" s="40">
        <v>352</v>
      </c>
      <c r="N36" s="40">
        <v>497</v>
      </c>
      <c r="O36" s="4"/>
      <c r="P36" s="4"/>
      <c r="Q36" s="4"/>
      <c r="R36" s="4"/>
      <c r="S36" s="4"/>
    </row>
    <row r="37" spans="1:20" ht="15" customHeight="1" x14ac:dyDescent="0.2">
      <c r="A37" s="686" t="s">
        <v>188</v>
      </c>
      <c r="B37" s="687"/>
      <c r="C37" s="135">
        <v>222</v>
      </c>
      <c r="D37" s="135">
        <v>3</v>
      </c>
      <c r="E37" s="135">
        <v>11</v>
      </c>
      <c r="F37" s="135">
        <v>19</v>
      </c>
      <c r="G37" s="135">
        <v>14</v>
      </c>
      <c r="H37" s="135">
        <v>16</v>
      </c>
      <c r="I37" s="135">
        <v>25</v>
      </c>
      <c r="J37" s="40">
        <v>29</v>
      </c>
      <c r="K37" s="40">
        <v>38</v>
      </c>
      <c r="L37" s="40">
        <v>34</v>
      </c>
      <c r="M37" s="40">
        <v>25</v>
      </c>
      <c r="N37" s="40">
        <v>8</v>
      </c>
      <c r="O37" s="4"/>
      <c r="P37" s="4"/>
      <c r="Q37" s="4"/>
      <c r="R37" s="4"/>
      <c r="S37" s="4"/>
      <c r="T37" s="4"/>
    </row>
    <row r="38" spans="1:20" ht="15" customHeight="1" x14ac:dyDescent="0.2">
      <c r="A38" s="686" t="s">
        <v>1291</v>
      </c>
      <c r="B38" s="687"/>
      <c r="C38" s="135">
        <v>227</v>
      </c>
      <c r="D38" s="135" t="s">
        <v>1080</v>
      </c>
      <c r="E38" s="135">
        <v>6</v>
      </c>
      <c r="F38" s="135">
        <v>17</v>
      </c>
      <c r="G38" s="135">
        <v>26</v>
      </c>
      <c r="H38" s="135">
        <v>22</v>
      </c>
      <c r="I38" s="135">
        <v>27</v>
      </c>
      <c r="J38" s="40">
        <v>30</v>
      </c>
      <c r="K38" s="40">
        <v>31</v>
      </c>
      <c r="L38" s="40">
        <v>19</v>
      </c>
      <c r="M38" s="40">
        <v>25</v>
      </c>
      <c r="N38" s="40">
        <v>24</v>
      </c>
      <c r="O38" s="4"/>
      <c r="P38" s="4"/>
      <c r="Q38" s="4"/>
      <c r="R38" s="4"/>
      <c r="S38" s="4"/>
    </row>
    <row r="39" spans="1:20" ht="15" customHeight="1" x14ac:dyDescent="0.2">
      <c r="A39" s="686" t="s">
        <v>1292</v>
      </c>
      <c r="B39" s="687"/>
      <c r="C39" s="135">
        <v>849</v>
      </c>
      <c r="D39" s="135">
        <v>6</v>
      </c>
      <c r="E39" s="135">
        <v>32</v>
      </c>
      <c r="F39" s="135">
        <v>47</v>
      </c>
      <c r="G39" s="135">
        <v>57</v>
      </c>
      <c r="H39" s="135">
        <v>70</v>
      </c>
      <c r="I39" s="135">
        <v>86</v>
      </c>
      <c r="J39" s="40">
        <v>82</v>
      </c>
      <c r="K39" s="40">
        <v>82</v>
      </c>
      <c r="L39" s="40">
        <v>124</v>
      </c>
      <c r="M39" s="40">
        <v>118</v>
      </c>
      <c r="N39" s="40">
        <v>145</v>
      </c>
      <c r="O39" s="4"/>
      <c r="P39" s="4"/>
      <c r="Q39" s="4"/>
      <c r="R39" s="4"/>
      <c r="S39" s="4"/>
    </row>
    <row r="40" spans="1:20" ht="15" customHeight="1" x14ac:dyDescent="0.2">
      <c r="A40" s="686" t="s">
        <v>1170</v>
      </c>
      <c r="B40" s="687"/>
      <c r="C40" s="135">
        <v>3138</v>
      </c>
      <c r="D40" s="135">
        <v>19</v>
      </c>
      <c r="E40" s="135">
        <v>105</v>
      </c>
      <c r="F40" s="135">
        <v>160</v>
      </c>
      <c r="G40" s="135">
        <v>223</v>
      </c>
      <c r="H40" s="135">
        <v>283</v>
      </c>
      <c r="I40" s="135">
        <v>334</v>
      </c>
      <c r="J40" s="40">
        <v>424</v>
      </c>
      <c r="K40" s="40">
        <v>350</v>
      </c>
      <c r="L40" s="40">
        <v>300</v>
      </c>
      <c r="M40" s="40">
        <v>330</v>
      </c>
      <c r="N40" s="40">
        <v>610</v>
      </c>
      <c r="O40" s="4"/>
      <c r="P40" s="4"/>
      <c r="Q40" s="4"/>
      <c r="R40" s="4"/>
      <c r="S40" s="4"/>
    </row>
    <row r="41" spans="1:20" ht="15" customHeight="1" x14ac:dyDescent="0.2">
      <c r="A41" s="686" t="s">
        <v>1293</v>
      </c>
      <c r="B41" s="687"/>
      <c r="C41" s="135">
        <v>453</v>
      </c>
      <c r="D41" s="135" t="s">
        <v>1080</v>
      </c>
      <c r="E41" s="135">
        <v>16</v>
      </c>
      <c r="F41" s="135">
        <v>35</v>
      </c>
      <c r="G41" s="135">
        <v>53</v>
      </c>
      <c r="H41" s="135">
        <v>34</v>
      </c>
      <c r="I41" s="135">
        <v>63</v>
      </c>
      <c r="J41" s="40">
        <v>64</v>
      </c>
      <c r="K41" s="40">
        <v>55</v>
      </c>
      <c r="L41" s="40">
        <v>43</v>
      </c>
      <c r="M41" s="40">
        <v>51</v>
      </c>
      <c r="N41" s="40">
        <v>39</v>
      </c>
      <c r="O41" s="4"/>
      <c r="P41" s="4"/>
      <c r="Q41" s="4"/>
      <c r="R41" s="4"/>
      <c r="S41" s="4"/>
    </row>
    <row r="42" spans="1:20" ht="15" customHeight="1" x14ac:dyDescent="0.2">
      <c r="A42" s="686" t="s">
        <v>2162</v>
      </c>
      <c r="B42" s="687"/>
      <c r="C42" s="135">
        <v>221</v>
      </c>
      <c r="D42" s="135" t="s">
        <v>1080</v>
      </c>
      <c r="E42" s="135">
        <v>6</v>
      </c>
      <c r="F42" s="135">
        <v>12</v>
      </c>
      <c r="G42" s="135">
        <v>10</v>
      </c>
      <c r="H42" s="135">
        <v>21</v>
      </c>
      <c r="I42" s="135">
        <v>18</v>
      </c>
      <c r="J42" s="40">
        <v>19</v>
      </c>
      <c r="K42" s="40">
        <v>18</v>
      </c>
      <c r="L42" s="40">
        <v>17</v>
      </c>
      <c r="M42" s="40">
        <v>29</v>
      </c>
      <c r="N42" s="40">
        <v>71</v>
      </c>
      <c r="O42" s="4"/>
      <c r="P42" s="4"/>
      <c r="Q42" s="4"/>
      <c r="R42" s="4"/>
      <c r="S42" s="4"/>
    </row>
    <row r="43" spans="1:20" ht="15" customHeight="1" x14ac:dyDescent="0.2">
      <c r="A43" s="686" t="s">
        <v>897</v>
      </c>
      <c r="B43" s="687"/>
      <c r="C43" s="135">
        <v>661</v>
      </c>
      <c r="D43" s="135">
        <v>1</v>
      </c>
      <c r="E43" s="135">
        <v>21</v>
      </c>
      <c r="F43" s="135">
        <v>42</v>
      </c>
      <c r="G43" s="135">
        <v>28</v>
      </c>
      <c r="H43" s="135">
        <v>54</v>
      </c>
      <c r="I43" s="135">
        <v>65</v>
      </c>
      <c r="J43" s="40">
        <v>85</v>
      </c>
      <c r="K43" s="40">
        <v>62</v>
      </c>
      <c r="L43" s="40">
        <v>75</v>
      </c>
      <c r="M43" s="40">
        <v>75</v>
      </c>
      <c r="N43" s="40">
        <v>153</v>
      </c>
      <c r="O43" s="4"/>
      <c r="P43" s="4"/>
      <c r="Q43" s="4"/>
      <c r="R43" s="4"/>
      <c r="S43" s="4"/>
    </row>
    <row r="44" spans="1:20" ht="15" customHeight="1" x14ac:dyDescent="0.2">
      <c r="A44" s="686" t="s">
        <v>3976</v>
      </c>
      <c r="B44" s="687"/>
      <c r="C44" s="135">
        <v>1580</v>
      </c>
      <c r="D44" s="135">
        <v>25</v>
      </c>
      <c r="E44" s="135">
        <v>95</v>
      </c>
      <c r="F44" s="135">
        <v>71</v>
      </c>
      <c r="G44" s="135">
        <v>88</v>
      </c>
      <c r="H44" s="135">
        <v>112</v>
      </c>
      <c r="I44" s="135">
        <v>141</v>
      </c>
      <c r="J44" s="40">
        <v>161</v>
      </c>
      <c r="K44" s="40">
        <v>135</v>
      </c>
      <c r="L44" s="40">
        <v>153</v>
      </c>
      <c r="M44" s="40">
        <v>170</v>
      </c>
      <c r="N44" s="40">
        <v>429</v>
      </c>
      <c r="O44" s="4"/>
      <c r="P44" s="4"/>
      <c r="Q44" s="4"/>
      <c r="R44" s="4"/>
      <c r="S44" s="4"/>
    </row>
    <row r="45" spans="1:20" ht="15" customHeight="1" x14ac:dyDescent="0.2">
      <c r="A45" s="686" t="s">
        <v>898</v>
      </c>
      <c r="B45" s="687"/>
      <c r="C45" s="135">
        <v>516</v>
      </c>
      <c r="D45" s="135">
        <v>5</v>
      </c>
      <c r="E45" s="135">
        <v>30</v>
      </c>
      <c r="F45" s="135">
        <v>30</v>
      </c>
      <c r="G45" s="135">
        <v>25</v>
      </c>
      <c r="H45" s="135">
        <v>50</v>
      </c>
      <c r="I45" s="135">
        <v>58</v>
      </c>
      <c r="J45" s="40">
        <v>45</v>
      </c>
      <c r="K45" s="40">
        <v>41</v>
      </c>
      <c r="L45" s="40">
        <v>50</v>
      </c>
      <c r="M45" s="40">
        <v>54</v>
      </c>
      <c r="N45" s="40">
        <v>128</v>
      </c>
      <c r="O45" s="4"/>
      <c r="P45" s="4"/>
      <c r="Q45" s="4"/>
      <c r="R45" s="4"/>
      <c r="S45" s="4"/>
    </row>
    <row r="46" spans="1:20" ht="15" customHeight="1" x14ac:dyDescent="0.2">
      <c r="A46" s="686" t="s">
        <v>1214</v>
      </c>
      <c r="B46" s="687"/>
      <c r="C46" s="135">
        <v>839</v>
      </c>
      <c r="D46" s="135">
        <v>2</v>
      </c>
      <c r="E46" s="135">
        <v>26</v>
      </c>
      <c r="F46" s="135">
        <v>75</v>
      </c>
      <c r="G46" s="135">
        <v>90</v>
      </c>
      <c r="H46" s="135">
        <v>77</v>
      </c>
      <c r="I46" s="135">
        <v>71</v>
      </c>
      <c r="J46" s="40">
        <v>78</v>
      </c>
      <c r="K46" s="40">
        <v>77</v>
      </c>
      <c r="L46" s="40">
        <v>148</v>
      </c>
      <c r="M46" s="40">
        <v>100</v>
      </c>
      <c r="N46" s="40">
        <v>95</v>
      </c>
      <c r="O46" s="4"/>
      <c r="P46" s="4"/>
      <c r="Q46" s="4"/>
      <c r="R46" s="4"/>
      <c r="S46" s="4"/>
    </row>
    <row r="47" spans="1:20" ht="15" customHeight="1" x14ac:dyDescent="0.2">
      <c r="A47" s="686" t="s">
        <v>899</v>
      </c>
      <c r="B47" s="687"/>
      <c r="C47" s="135">
        <v>1427</v>
      </c>
      <c r="D47" s="135">
        <v>8</v>
      </c>
      <c r="E47" s="135">
        <v>69</v>
      </c>
      <c r="F47" s="135">
        <v>109</v>
      </c>
      <c r="G47" s="135">
        <v>146</v>
      </c>
      <c r="H47" s="135">
        <v>148</v>
      </c>
      <c r="I47" s="135">
        <v>136</v>
      </c>
      <c r="J47" s="40">
        <v>158</v>
      </c>
      <c r="K47" s="40">
        <v>136</v>
      </c>
      <c r="L47" s="40">
        <v>127</v>
      </c>
      <c r="M47" s="40">
        <v>142</v>
      </c>
      <c r="N47" s="40">
        <v>248</v>
      </c>
      <c r="O47" s="4"/>
      <c r="P47" s="4"/>
      <c r="Q47" s="4"/>
      <c r="R47" s="4"/>
      <c r="S47" s="4"/>
    </row>
    <row r="48" spans="1:20" ht="15" customHeight="1" x14ac:dyDescent="0.2">
      <c r="A48" s="686" t="s">
        <v>900</v>
      </c>
      <c r="B48" s="687"/>
      <c r="C48" s="135">
        <v>406</v>
      </c>
      <c r="D48" s="135">
        <v>1</v>
      </c>
      <c r="E48" s="135">
        <v>17</v>
      </c>
      <c r="F48" s="135">
        <v>27</v>
      </c>
      <c r="G48" s="135">
        <v>43</v>
      </c>
      <c r="H48" s="135">
        <v>46</v>
      </c>
      <c r="I48" s="135">
        <v>47</v>
      </c>
      <c r="J48" s="40">
        <v>66</v>
      </c>
      <c r="K48" s="40">
        <v>41</v>
      </c>
      <c r="L48" s="40">
        <v>53</v>
      </c>
      <c r="M48" s="40">
        <v>46</v>
      </c>
      <c r="N48" s="40">
        <v>19</v>
      </c>
      <c r="O48" s="4"/>
      <c r="P48" s="4"/>
      <c r="Q48" s="4"/>
      <c r="R48" s="4"/>
      <c r="S48" s="4"/>
    </row>
    <row r="49" spans="1:20" ht="15" customHeight="1" x14ac:dyDescent="0.2">
      <c r="A49" s="686" t="s">
        <v>901</v>
      </c>
      <c r="B49" s="687"/>
      <c r="C49" s="135">
        <v>1292</v>
      </c>
      <c r="D49" s="135">
        <v>7</v>
      </c>
      <c r="E49" s="135">
        <v>43</v>
      </c>
      <c r="F49" s="135">
        <v>55</v>
      </c>
      <c r="G49" s="135">
        <v>54</v>
      </c>
      <c r="H49" s="135">
        <v>91</v>
      </c>
      <c r="I49" s="135">
        <v>95</v>
      </c>
      <c r="J49" s="40">
        <v>127</v>
      </c>
      <c r="K49" s="40">
        <v>121</v>
      </c>
      <c r="L49" s="40">
        <v>124</v>
      </c>
      <c r="M49" s="40">
        <v>190</v>
      </c>
      <c r="N49" s="40">
        <v>385</v>
      </c>
      <c r="O49" s="4"/>
      <c r="P49" s="4"/>
      <c r="Q49" s="4"/>
      <c r="R49" s="4"/>
      <c r="S49" s="4"/>
    </row>
    <row r="50" spans="1:20" ht="15" customHeight="1" x14ac:dyDescent="0.2">
      <c r="A50" s="686" t="s">
        <v>1171</v>
      </c>
      <c r="B50" s="687"/>
      <c r="C50" s="135">
        <v>1021</v>
      </c>
      <c r="D50" s="135">
        <v>3</v>
      </c>
      <c r="E50" s="135">
        <v>42</v>
      </c>
      <c r="F50" s="135">
        <v>97</v>
      </c>
      <c r="G50" s="135">
        <v>95</v>
      </c>
      <c r="H50" s="135">
        <v>70</v>
      </c>
      <c r="I50" s="135">
        <v>86</v>
      </c>
      <c r="J50" s="40">
        <v>152</v>
      </c>
      <c r="K50" s="40">
        <v>170</v>
      </c>
      <c r="L50" s="40">
        <v>151</v>
      </c>
      <c r="M50" s="40">
        <v>82</v>
      </c>
      <c r="N50" s="40">
        <v>73</v>
      </c>
      <c r="O50" s="4"/>
      <c r="P50" s="4"/>
      <c r="Q50" s="4"/>
      <c r="R50" s="4"/>
      <c r="S50" s="4"/>
    </row>
    <row r="51" spans="1:20" ht="15" customHeight="1" x14ac:dyDescent="0.2">
      <c r="A51" s="686" t="s">
        <v>187</v>
      </c>
      <c r="B51" s="687"/>
      <c r="C51" s="135">
        <v>294</v>
      </c>
      <c r="D51" s="135">
        <v>3</v>
      </c>
      <c r="E51" s="135">
        <v>19</v>
      </c>
      <c r="F51" s="135">
        <v>19</v>
      </c>
      <c r="G51" s="135">
        <v>25</v>
      </c>
      <c r="H51" s="135">
        <v>25</v>
      </c>
      <c r="I51" s="135">
        <v>45</v>
      </c>
      <c r="J51" s="135">
        <v>30</v>
      </c>
      <c r="K51" s="135">
        <v>21</v>
      </c>
      <c r="L51" s="135">
        <v>17</v>
      </c>
      <c r="M51" s="135">
        <v>25</v>
      </c>
      <c r="N51" s="135">
        <v>65</v>
      </c>
      <c r="O51" s="4"/>
      <c r="P51" s="4"/>
      <c r="Q51" s="4"/>
      <c r="R51" s="4"/>
      <c r="S51" s="4"/>
    </row>
    <row r="52" spans="1:20" ht="15" customHeight="1" x14ac:dyDescent="0.2">
      <c r="A52" s="128"/>
      <c r="B52" s="128"/>
      <c r="C52" s="129"/>
      <c r="D52" s="129"/>
      <c r="E52" s="129"/>
      <c r="F52" s="129"/>
      <c r="G52" s="129"/>
      <c r="H52" s="129"/>
      <c r="I52" s="129"/>
      <c r="J52" s="129"/>
      <c r="K52" s="129"/>
      <c r="L52" s="129"/>
      <c r="M52" s="129"/>
      <c r="N52" s="129"/>
      <c r="O52" s="98"/>
      <c r="P52" s="4"/>
      <c r="Q52" s="4"/>
      <c r="R52" s="4"/>
      <c r="S52" s="4"/>
    </row>
    <row r="53" spans="1:20" ht="15" customHeight="1" x14ac:dyDescent="0.2">
      <c r="A53" s="199" t="s">
        <v>103</v>
      </c>
      <c r="B53" s="125"/>
      <c r="C53" s="41"/>
      <c r="D53" s="41"/>
      <c r="E53" s="41"/>
      <c r="F53" s="41"/>
      <c r="G53" s="41"/>
      <c r="H53" s="41"/>
      <c r="I53" s="41"/>
      <c r="J53" s="41"/>
      <c r="K53" s="41"/>
      <c r="L53" s="41"/>
      <c r="M53" s="41"/>
      <c r="N53" s="41"/>
      <c r="O53" s="4"/>
      <c r="P53" s="4"/>
      <c r="Q53" s="4"/>
      <c r="R53" s="4"/>
      <c r="S53" s="4"/>
    </row>
    <row r="54" spans="1:20" ht="24" customHeight="1" x14ac:dyDescent="0.2">
      <c r="A54" s="626" t="s">
        <v>1645</v>
      </c>
      <c r="B54" s="627"/>
      <c r="C54" s="184" t="s">
        <v>458</v>
      </c>
      <c r="D54" s="184" t="s">
        <v>459</v>
      </c>
      <c r="E54" s="184" t="s">
        <v>460</v>
      </c>
      <c r="F54" s="184" t="s">
        <v>461</v>
      </c>
      <c r="G54" s="184" t="s">
        <v>462</v>
      </c>
      <c r="H54" s="184" t="s">
        <v>463</v>
      </c>
      <c r="I54" s="184" t="s">
        <v>464</v>
      </c>
      <c r="J54" s="226" t="s">
        <v>465</v>
      </c>
      <c r="K54" s="226" t="s">
        <v>466</v>
      </c>
      <c r="L54" s="226" t="s">
        <v>467</v>
      </c>
      <c r="M54" s="226" t="s">
        <v>468</v>
      </c>
      <c r="N54" s="226" t="s">
        <v>529</v>
      </c>
      <c r="O54" s="4"/>
      <c r="P54" s="4"/>
      <c r="Q54" s="4"/>
      <c r="R54" s="4"/>
      <c r="S54" s="4"/>
    </row>
    <row r="55" spans="1:20" ht="15" customHeight="1" x14ac:dyDescent="0.2">
      <c r="A55" s="688" t="s">
        <v>1682</v>
      </c>
      <c r="B55" s="689"/>
      <c r="C55" s="135">
        <v>18388</v>
      </c>
      <c r="D55" s="135">
        <v>119</v>
      </c>
      <c r="E55" s="135">
        <v>800</v>
      </c>
      <c r="F55" s="135">
        <v>1124</v>
      </c>
      <c r="G55" s="135">
        <v>1291</v>
      </c>
      <c r="H55" s="135">
        <v>1669</v>
      </c>
      <c r="I55" s="135">
        <v>1885</v>
      </c>
      <c r="J55" s="135">
        <v>2267</v>
      </c>
      <c r="K55" s="135">
        <v>2139</v>
      </c>
      <c r="L55" s="135">
        <v>2040</v>
      </c>
      <c r="M55" s="135">
        <v>1787</v>
      </c>
      <c r="N55" s="135">
        <v>3267</v>
      </c>
      <c r="O55" s="4"/>
      <c r="P55" s="4"/>
      <c r="Q55" s="4"/>
      <c r="R55" s="4"/>
      <c r="S55" s="4"/>
    </row>
    <row r="56" spans="1:20" ht="15" customHeight="1" x14ac:dyDescent="0.2">
      <c r="A56" s="686" t="s">
        <v>1286</v>
      </c>
      <c r="B56" s="687"/>
      <c r="C56" s="135">
        <v>589</v>
      </c>
      <c r="D56" s="135">
        <v>2</v>
      </c>
      <c r="E56" s="135">
        <v>15</v>
      </c>
      <c r="F56" s="135">
        <v>7</v>
      </c>
      <c r="G56" s="135">
        <v>9</v>
      </c>
      <c r="H56" s="135">
        <v>11</v>
      </c>
      <c r="I56" s="135">
        <v>11</v>
      </c>
      <c r="J56" s="135">
        <v>17</v>
      </c>
      <c r="K56" s="135">
        <v>26</v>
      </c>
      <c r="L56" s="135">
        <v>35</v>
      </c>
      <c r="M56" s="135">
        <v>54</v>
      </c>
      <c r="N56" s="135">
        <v>402</v>
      </c>
      <c r="O56" s="4"/>
      <c r="P56" s="4"/>
      <c r="Q56" s="4"/>
      <c r="R56" s="4"/>
      <c r="S56" s="4"/>
    </row>
    <row r="57" spans="1:20" ht="15" customHeight="1" x14ac:dyDescent="0.2">
      <c r="A57" s="686" t="s">
        <v>1287</v>
      </c>
      <c r="B57" s="687"/>
      <c r="C57" s="135">
        <v>582</v>
      </c>
      <c r="D57" s="135">
        <v>2</v>
      </c>
      <c r="E57" s="135">
        <v>15</v>
      </c>
      <c r="F57" s="135">
        <v>7</v>
      </c>
      <c r="G57" s="135">
        <v>8</v>
      </c>
      <c r="H57" s="135">
        <v>9</v>
      </c>
      <c r="I57" s="135">
        <v>11</v>
      </c>
      <c r="J57" s="135">
        <v>17</v>
      </c>
      <c r="K57" s="135">
        <v>24</v>
      </c>
      <c r="L57" s="135">
        <v>35</v>
      </c>
      <c r="M57" s="135">
        <v>53</v>
      </c>
      <c r="N57" s="135">
        <v>401</v>
      </c>
      <c r="O57" s="4"/>
      <c r="P57" s="4"/>
      <c r="Q57" s="4"/>
      <c r="R57" s="4"/>
      <c r="S57" s="4"/>
    </row>
    <row r="58" spans="1:20" ht="15" customHeight="1" x14ac:dyDescent="0.2">
      <c r="A58" s="686" t="s">
        <v>1169</v>
      </c>
      <c r="B58" s="687"/>
      <c r="C58" s="135">
        <v>24</v>
      </c>
      <c r="D58" s="135" t="s">
        <v>1080</v>
      </c>
      <c r="E58" s="135" t="s">
        <v>1080</v>
      </c>
      <c r="F58" s="135" t="s">
        <v>1080</v>
      </c>
      <c r="G58" s="135" t="s">
        <v>1080</v>
      </c>
      <c r="H58" s="135">
        <v>2</v>
      </c>
      <c r="I58" s="135">
        <v>2</v>
      </c>
      <c r="J58" s="135">
        <v>2</v>
      </c>
      <c r="K58" s="135">
        <v>4</v>
      </c>
      <c r="L58" s="135">
        <v>2</v>
      </c>
      <c r="M58" s="135">
        <v>1</v>
      </c>
      <c r="N58" s="135">
        <v>11</v>
      </c>
      <c r="O58" s="4"/>
      <c r="P58" s="4"/>
      <c r="Q58" s="4"/>
      <c r="R58" s="4"/>
      <c r="S58" s="4"/>
    </row>
    <row r="59" spans="1:20" ht="15" customHeight="1" x14ac:dyDescent="0.2">
      <c r="A59" s="686" t="s">
        <v>1288</v>
      </c>
      <c r="B59" s="687"/>
      <c r="C59" s="135" t="s">
        <v>1080</v>
      </c>
      <c r="D59" s="135" t="s">
        <v>1080</v>
      </c>
      <c r="E59" s="135" t="s">
        <v>1080</v>
      </c>
      <c r="F59" s="135" t="s">
        <v>1080</v>
      </c>
      <c r="G59" s="135" t="s">
        <v>1080</v>
      </c>
      <c r="H59" s="135" t="s">
        <v>1080</v>
      </c>
      <c r="I59" s="135" t="s">
        <v>1080</v>
      </c>
      <c r="J59" s="135" t="s">
        <v>1080</v>
      </c>
      <c r="K59" s="135" t="s">
        <v>1080</v>
      </c>
      <c r="L59" s="135" t="s">
        <v>1080</v>
      </c>
      <c r="M59" s="135" t="s">
        <v>1080</v>
      </c>
      <c r="N59" s="135" t="s">
        <v>1080</v>
      </c>
      <c r="O59" s="4"/>
      <c r="P59" s="4"/>
      <c r="Q59" s="4"/>
      <c r="R59" s="4"/>
      <c r="S59" s="4"/>
    </row>
    <row r="60" spans="1:20" ht="15" customHeight="1" x14ac:dyDescent="0.2">
      <c r="A60" s="686" t="s">
        <v>1289</v>
      </c>
      <c r="B60" s="687"/>
      <c r="C60" s="135">
        <v>495</v>
      </c>
      <c r="D60" s="135">
        <v>2</v>
      </c>
      <c r="E60" s="135">
        <v>12</v>
      </c>
      <c r="F60" s="135">
        <v>15</v>
      </c>
      <c r="G60" s="135">
        <v>26</v>
      </c>
      <c r="H60" s="135">
        <v>38</v>
      </c>
      <c r="I60" s="135">
        <v>61</v>
      </c>
      <c r="J60" s="135">
        <v>77</v>
      </c>
      <c r="K60" s="135">
        <v>65</v>
      </c>
      <c r="L60" s="135">
        <v>49</v>
      </c>
      <c r="M60" s="135">
        <v>48</v>
      </c>
      <c r="N60" s="135">
        <v>102</v>
      </c>
      <c r="O60" s="4"/>
      <c r="P60" s="4"/>
      <c r="Q60" s="4"/>
      <c r="R60" s="4"/>
      <c r="S60" s="4"/>
    </row>
    <row r="61" spans="1:20" ht="15" customHeight="1" x14ac:dyDescent="0.2">
      <c r="A61" s="686" t="s">
        <v>1290</v>
      </c>
      <c r="B61" s="687"/>
      <c r="C61" s="135">
        <v>2982</v>
      </c>
      <c r="D61" s="135">
        <v>23</v>
      </c>
      <c r="E61" s="135">
        <v>116</v>
      </c>
      <c r="F61" s="135">
        <v>189</v>
      </c>
      <c r="G61" s="135">
        <v>258</v>
      </c>
      <c r="H61" s="135">
        <v>320</v>
      </c>
      <c r="I61" s="135">
        <v>338</v>
      </c>
      <c r="J61" s="135">
        <v>404</v>
      </c>
      <c r="K61" s="135">
        <v>344</v>
      </c>
      <c r="L61" s="135">
        <v>290</v>
      </c>
      <c r="M61" s="135">
        <v>241</v>
      </c>
      <c r="N61" s="135">
        <v>459</v>
      </c>
      <c r="O61" s="4"/>
      <c r="P61" s="4"/>
      <c r="Q61" s="4"/>
      <c r="R61" s="4"/>
      <c r="S61" s="4"/>
    </row>
    <row r="62" spans="1:20" ht="15" customHeight="1" x14ac:dyDescent="0.2">
      <c r="A62" s="686" t="s">
        <v>188</v>
      </c>
      <c r="B62" s="687"/>
      <c r="C62" s="135">
        <v>30</v>
      </c>
      <c r="D62" s="135" t="s">
        <v>1080</v>
      </c>
      <c r="E62" s="135">
        <v>1</v>
      </c>
      <c r="F62" s="135">
        <v>4</v>
      </c>
      <c r="G62" s="135">
        <v>1</v>
      </c>
      <c r="H62" s="135" t="s">
        <v>1080</v>
      </c>
      <c r="I62" s="135">
        <v>3</v>
      </c>
      <c r="J62" s="135">
        <v>5</v>
      </c>
      <c r="K62" s="135">
        <v>7</v>
      </c>
      <c r="L62" s="135">
        <v>8</v>
      </c>
      <c r="M62" s="135">
        <v>1</v>
      </c>
      <c r="N62" s="135" t="s">
        <v>1080</v>
      </c>
      <c r="O62" s="4"/>
      <c r="P62" s="4"/>
      <c r="Q62" s="4"/>
      <c r="R62" s="4"/>
      <c r="S62" s="4"/>
      <c r="T62" s="4"/>
    </row>
    <row r="63" spans="1:20" ht="15" customHeight="1" x14ac:dyDescent="0.2">
      <c r="A63" s="686" t="s">
        <v>1291</v>
      </c>
      <c r="B63" s="687"/>
      <c r="C63" s="135">
        <v>82</v>
      </c>
      <c r="D63" s="135" t="s">
        <v>1080</v>
      </c>
      <c r="E63" s="135">
        <v>2</v>
      </c>
      <c r="F63" s="135">
        <v>7</v>
      </c>
      <c r="G63" s="135">
        <v>10</v>
      </c>
      <c r="H63" s="135">
        <v>17</v>
      </c>
      <c r="I63" s="135">
        <v>9</v>
      </c>
      <c r="J63" s="135">
        <v>13</v>
      </c>
      <c r="K63" s="135">
        <v>11</v>
      </c>
      <c r="L63" s="135">
        <v>7</v>
      </c>
      <c r="M63" s="135">
        <v>3</v>
      </c>
      <c r="N63" s="135">
        <v>3</v>
      </c>
      <c r="O63" s="4"/>
      <c r="P63" s="4"/>
      <c r="Q63" s="4"/>
      <c r="R63" s="4"/>
      <c r="S63" s="4"/>
    </row>
    <row r="64" spans="1:20" ht="15" customHeight="1" x14ac:dyDescent="0.2">
      <c r="A64" s="686" t="s">
        <v>1292</v>
      </c>
      <c r="B64" s="687"/>
      <c r="C64" s="135">
        <v>150</v>
      </c>
      <c r="D64" s="135">
        <v>3</v>
      </c>
      <c r="E64" s="135">
        <v>11</v>
      </c>
      <c r="F64" s="135">
        <v>16</v>
      </c>
      <c r="G64" s="135">
        <v>17</v>
      </c>
      <c r="H64" s="135">
        <v>14</v>
      </c>
      <c r="I64" s="135">
        <v>13</v>
      </c>
      <c r="J64" s="135">
        <v>16</v>
      </c>
      <c r="K64" s="135">
        <v>16</v>
      </c>
      <c r="L64" s="135">
        <v>15</v>
      </c>
      <c r="M64" s="135">
        <v>12</v>
      </c>
      <c r="N64" s="135">
        <v>17</v>
      </c>
      <c r="O64" s="4"/>
      <c r="P64" s="4"/>
      <c r="Q64" s="4"/>
      <c r="R64" s="4"/>
      <c r="S64" s="4"/>
    </row>
    <row r="65" spans="1:19" ht="15" customHeight="1" x14ac:dyDescent="0.2">
      <c r="A65" s="686" t="s">
        <v>1170</v>
      </c>
      <c r="B65" s="687"/>
      <c r="C65" s="135">
        <v>3023</v>
      </c>
      <c r="D65" s="135">
        <v>22</v>
      </c>
      <c r="E65" s="135">
        <v>105</v>
      </c>
      <c r="F65" s="135">
        <v>143</v>
      </c>
      <c r="G65" s="135">
        <v>183</v>
      </c>
      <c r="H65" s="135">
        <v>252</v>
      </c>
      <c r="I65" s="135">
        <v>300</v>
      </c>
      <c r="J65" s="135">
        <v>399</v>
      </c>
      <c r="K65" s="135">
        <v>381</v>
      </c>
      <c r="L65" s="135">
        <v>395</v>
      </c>
      <c r="M65" s="135">
        <v>332</v>
      </c>
      <c r="N65" s="135">
        <v>511</v>
      </c>
      <c r="O65" s="4"/>
      <c r="P65" s="4"/>
      <c r="Q65" s="4"/>
      <c r="R65" s="4"/>
      <c r="S65" s="4"/>
    </row>
    <row r="66" spans="1:19" ht="15" customHeight="1" x14ac:dyDescent="0.2">
      <c r="A66" s="686" t="s">
        <v>1293</v>
      </c>
      <c r="B66" s="687"/>
      <c r="C66" s="135">
        <v>486</v>
      </c>
      <c r="D66" s="135">
        <v>5</v>
      </c>
      <c r="E66" s="135">
        <v>23</v>
      </c>
      <c r="F66" s="135">
        <v>46</v>
      </c>
      <c r="G66" s="135">
        <v>49</v>
      </c>
      <c r="H66" s="135">
        <v>59</v>
      </c>
      <c r="I66" s="135">
        <v>67</v>
      </c>
      <c r="J66" s="135">
        <v>76</v>
      </c>
      <c r="K66" s="135">
        <v>56</v>
      </c>
      <c r="L66" s="135">
        <v>50</v>
      </c>
      <c r="M66" s="135">
        <v>33</v>
      </c>
      <c r="N66" s="135">
        <v>22</v>
      </c>
      <c r="O66" s="4"/>
      <c r="P66" s="4"/>
      <c r="Q66" s="4"/>
      <c r="R66" s="4"/>
      <c r="S66" s="4"/>
    </row>
    <row r="67" spans="1:19" ht="15" customHeight="1" x14ac:dyDescent="0.2">
      <c r="A67" s="686" t="s">
        <v>2162</v>
      </c>
      <c r="B67" s="687"/>
      <c r="C67" s="135">
        <v>164</v>
      </c>
      <c r="D67" s="135">
        <v>1</v>
      </c>
      <c r="E67" s="135">
        <v>3</v>
      </c>
      <c r="F67" s="135">
        <v>9</v>
      </c>
      <c r="G67" s="135">
        <v>9</v>
      </c>
      <c r="H67" s="135">
        <v>14</v>
      </c>
      <c r="I67" s="135">
        <v>21</v>
      </c>
      <c r="J67" s="135">
        <v>14</v>
      </c>
      <c r="K67" s="135">
        <v>14</v>
      </c>
      <c r="L67" s="135">
        <v>18</v>
      </c>
      <c r="M67" s="135">
        <v>20</v>
      </c>
      <c r="N67" s="135">
        <v>41</v>
      </c>
      <c r="O67" s="4"/>
      <c r="P67" s="4"/>
      <c r="Q67" s="4"/>
      <c r="R67" s="4"/>
      <c r="S67" s="4"/>
    </row>
    <row r="68" spans="1:19" ht="15" customHeight="1" x14ac:dyDescent="0.2">
      <c r="A68" s="686" t="s">
        <v>897</v>
      </c>
      <c r="B68" s="687"/>
      <c r="C68" s="135">
        <v>291</v>
      </c>
      <c r="D68" s="135" t="s">
        <v>1080</v>
      </c>
      <c r="E68" s="135">
        <v>8</v>
      </c>
      <c r="F68" s="135">
        <v>22</v>
      </c>
      <c r="G68" s="135">
        <v>23</v>
      </c>
      <c r="H68" s="135">
        <v>28</v>
      </c>
      <c r="I68" s="135">
        <v>37</v>
      </c>
      <c r="J68" s="135">
        <v>45</v>
      </c>
      <c r="K68" s="135">
        <v>35</v>
      </c>
      <c r="L68" s="135">
        <v>35</v>
      </c>
      <c r="M68" s="135">
        <v>22</v>
      </c>
      <c r="N68" s="135">
        <v>36</v>
      </c>
      <c r="O68" s="4"/>
      <c r="P68" s="4"/>
      <c r="Q68" s="4"/>
      <c r="R68" s="4"/>
      <c r="S68" s="4"/>
    </row>
    <row r="69" spans="1:19" ht="15" customHeight="1" x14ac:dyDescent="0.2">
      <c r="A69" s="686" t="s">
        <v>3976</v>
      </c>
      <c r="B69" s="687"/>
      <c r="C69" s="135">
        <v>2184</v>
      </c>
      <c r="D69" s="135">
        <v>32</v>
      </c>
      <c r="E69" s="135">
        <v>133</v>
      </c>
      <c r="F69" s="135">
        <v>111</v>
      </c>
      <c r="G69" s="135">
        <v>118</v>
      </c>
      <c r="H69" s="135">
        <v>150</v>
      </c>
      <c r="I69" s="135">
        <v>176</v>
      </c>
      <c r="J69" s="135">
        <v>204</v>
      </c>
      <c r="K69" s="135">
        <v>199</v>
      </c>
      <c r="L69" s="135">
        <v>195</v>
      </c>
      <c r="M69" s="135">
        <v>236</v>
      </c>
      <c r="N69" s="135">
        <v>630</v>
      </c>
      <c r="O69" s="4"/>
      <c r="P69" s="4"/>
      <c r="Q69" s="4"/>
      <c r="R69" s="4"/>
      <c r="S69" s="4"/>
    </row>
    <row r="70" spans="1:19" ht="15" customHeight="1" x14ac:dyDescent="0.2">
      <c r="A70" s="686" t="s">
        <v>898</v>
      </c>
      <c r="B70" s="687"/>
      <c r="C70" s="135">
        <v>729</v>
      </c>
      <c r="D70" s="135">
        <v>3</v>
      </c>
      <c r="E70" s="135">
        <v>39</v>
      </c>
      <c r="F70" s="135">
        <v>43</v>
      </c>
      <c r="G70" s="135">
        <v>52</v>
      </c>
      <c r="H70" s="135">
        <v>75</v>
      </c>
      <c r="I70" s="135">
        <v>68</v>
      </c>
      <c r="J70" s="135">
        <v>73</v>
      </c>
      <c r="K70" s="135">
        <v>54</v>
      </c>
      <c r="L70" s="135">
        <v>79</v>
      </c>
      <c r="M70" s="135">
        <v>71</v>
      </c>
      <c r="N70" s="135">
        <v>172</v>
      </c>
      <c r="O70" s="4"/>
      <c r="P70" s="4"/>
      <c r="Q70" s="4"/>
      <c r="R70" s="4"/>
      <c r="S70" s="4"/>
    </row>
    <row r="71" spans="1:19" ht="15" customHeight="1" x14ac:dyDescent="0.2">
      <c r="A71" s="686" t="s">
        <v>1214</v>
      </c>
      <c r="B71" s="687"/>
      <c r="C71" s="135">
        <v>1201</v>
      </c>
      <c r="D71" s="135">
        <v>4</v>
      </c>
      <c r="E71" s="135">
        <v>53</v>
      </c>
      <c r="F71" s="135">
        <v>120</v>
      </c>
      <c r="G71" s="135">
        <v>90</v>
      </c>
      <c r="H71" s="135">
        <v>124</v>
      </c>
      <c r="I71" s="135">
        <v>125</v>
      </c>
      <c r="J71" s="135">
        <v>152</v>
      </c>
      <c r="K71" s="135">
        <v>165</v>
      </c>
      <c r="L71" s="135">
        <v>161</v>
      </c>
      <c r="M71" s="135">
        <v>118</v>
      </c>
      <c r="N71" s="135">
        <v>89</v>
      </c>
      <c r="O71" s="4"/>
      <c r="P71" s="4"/>
      <c r="Q71" s="4"/>
      <c r="R71" s="4"/>
      <c r="S71" s="4"/>
    </row>
    <row r="72" spans="1:19" ht="15" customHeight="1" x14ac:dyDescent="0.2">
      <c r="A72" s="686" t="s">
        <v>899</v>
      </c>
      <c r="B72" s="687"/>
      <c r="C72" s="135">
        <v>4141</v>
      </c>
      <c r="D72" s="135">
        <v>10</v>
      </c>
      <c r="E72" s="135">
        <v>199</v>
      </c>
      <c r="F72" s="135">
        <v>302</v>
      </c>
      <c r="G72" s="135">
        <v>320</v>
      </c>
      <c r="H72" s="135">
        <v>394</v>
      </c>
      <c r="I72" s="135">
        <v>460</v>
      </c>
      <c r="J72" s="135">
        <v>533</v>
      </c>
      <c r="K72" s="135">
        <v>519</v>
      </c>
      <c r="L72" s="135">
        <v>510</v>
      </c>
      <c r="M72" s="135">
        <v>430</v>
      </c>
      <c r="N72" s="135">
        <v>464</v>
      </c>
      <c r="O72" s="4"/>
      <c r="P72" s="4"/>
      <c r="Q72" s="4"/>
      <c r="R72" s="4"/>
      <c r="S72" s="4"/>
    </row>
    <row r="73" spans="1:19" ht="15" customHeight="1" x14ac:dyDescent="0.2">
      <c r="A73" s="686" t="s">
        <v>900</v>
      </c>
      <c r="B73" s="687"/>
      <c r="C73" s="135">
        <v>244</v>
      </c>
      <c r="D73" s="135">
        <v>2</v>
      </c>
      <c r="E73" s="135">
        <v>18</v>
      </c>
      <c r="F73" s="135">
        <v>16</v>
      </c>
      <c r="G73" s="135">
        <v>27</v>
      </c>
      <c r="H73" s="135">
        <v>19</v>
      </c>
      <c r="I73" s="135">
        <v>17</v>
      </c>
      <c r="J73" s="135">
        <v>38</v>
      </c>
      <c r="K73" s="135">
        <v>33</v>
      </c>
      <c r="L73" s="135">
        <v>38</v>
      </c>
      <c r="M73" s="135">
        <v>26</v>
      </c>
      <c r="N73" s="135">
        <v>10</v>
      </c>
      <c r="O73" s="4"/>
      <c r="P73" s="4"/>
      <c r="Q73" s="4"/>
      <c r="R73" s="4"/>
      <c r="S73" s="4"/>
    </row>
    <row r="74" spans="1:19" ht="15" customHeight="1" x14ac:dyDescent="0.2">
      <c r="A74" s="686" t="s">
        <v>901</v>
      </c>
      <c r="B74" s="687"/>
      <c r="C74" s="135">
        <v>839</v>
      </c>
      <c r="D74" s="135">
        <v>7</v>
      </c>
      <c r="E74" s="135">
        <v>16</v>
      </c>
      <c r="F74" s="135">
        <v>19</v>
      </c>
      <c r="G74" s="135">
        <v>33</v>
      </c>
      <c r="H74" s="135">
        <v>64</v>
      </c>
      <c r="I74" s="135">
        <v>83</v>
      </c>
      <c r="J74" s="135">
        <v>92</v>
      </c>
      <c r="K74" s="135">
        <v>114</v>
      </c>
      <c r="L74" s="135">
        <v>84</v>
      </c>
      <c r="M74" s="135">
        <v>93</v>
      </c>
      <c r="N74" s="135">
        <v>234</v>
      </c>
      <c r="O74" s="4"/>
      <c r="P74" s="4"/>
      <c r="Q74" s="4"/>
      <c r="R74" s="4"/>
      <c r="S74" s="4"/>
    </row>
    <row r="75" spans="1:19" ht="15" customHeight="1" x14ac:dyDescent="0.2">
      <c r="A75" s="686" t="s">
        <v>1171</v>
      </c>
      <c r="B75" s="687"/>
      <c r="C75" s="135">
        <v>498</v>
      </c>
      <c r="D75" s="135">
        <v>1</v>
      </c>
      <c r="E75" s="135">
        <v>34</v>
      </c>
      <c r="F75" s="135">
        <v>39</v>
      </c>
      <c r="G75" s="135">
        <v>50</v>
      </c>
      <c r="H75" s="135">
        <v>63</v>
      </c>
      <c r="I75" s="135">
        <v>68</v>
      </c>
      <c r="J75" s="135">
        <v>79</v>
      </c>
      <c r="K75" s="135">
        <v>73</v>
      </c>
      <c r="L75" s="135">
        <v>51</v>
      </c>
      <c r="M75" s="135">
        <v>23</v>
      </c>
      <c r="N75" s="135">
        <v>17</v>
      </c>
      <c r="O75" s="4"/>
      <c r="P75" s="4"/>
      <c r="Q75" s="4"/>
      <c r="R75" s="4"/>
      <c r="S75" s="4"/>
    </row>
    <row r="76" spans="1:19" ht="15" customHeight="1" x14ac:dyDescent="0.2">
      <c r="A76" s="686" t="s">
        <v>187</v>
      </c>
      <c r="B76" s="687"/>
      <c r="C76" s="135">
        <v>236</v>
      </c>
      <c r="D76" s="135">
        <v>2</v>
      </c>
      <c r="E76" s="135">
        <v>12</v>
      </c>
      <c r="F76" s="135">
        <v>16</v>
      </c>
      <c r="G76" s="135">
        <v>16</v>
      </c>
      <c r="H76" s="135">
        <v>25</v>
      </c>
      <c r="I76" s="135">
        <v>26</v>
      </c>
      <c r="J76" s="135">
        <v>28</v>
      </c>
      <c r="K76" s="135">
        <v>23</v>
      </c>
      <c r="L76" s="135">
        <v>18</v>
      </c>
      <c r="M76" s="135">
        <v>23</v>
      </c>
      <c r="N76" s="135">
        <v>47</v>
      </c>
      <c r="O76" s="4"/>
      <c r="P76" s="4"/>
      <c r="Q76" s="4"/>
      <c r="R76" s="4"/>
      <c r="S76" s="4"/>
    </row>
  </sheetData>
  <mergeCells count="69">
    <mergeCell ref="A9:B9"/>
    <mergeCell ref="A4:B4"/>
    <mergeCell ref="A5:B5"/>
    <mergeCell ref="A6:B6"/>
    <mergeCell ref="A7:B7"/>
    <mergeCell ref="A8:B8"/>
    <mergeCell ref="A21:B21"/>
    <mergeCell ref="A10:B10"/>
    <mergeCell ref="A11:B11"/>
    <mergeCell ref="A12:B12"/>
    <mergeCell ref="A13:B13"/>
    <mergeCell ref="A14:B14"/>
    <mergeCell ref="A15:B15"/>
    <mergeCell ref="A16:B16"/>
    <mergeCell ref="A17:B17"/>
    <mergeCell ref="A18:B18"/>
    <mergeCell ref="A19:B19"/>
    <mergeCell ref="A20:B20"/>
    <mergeCell ref="A36:B36"/>
    <mergeCell ref="A29:B29"/>
    <mergeCell ref="A30:B30"/>
    <mergeCell ref="A22:B22"/>
    <mergeCell ref="A23:B23"/>
    <mergeCell ref="A24:B24"/>
    <mergeCell ref="A25:B25"/>
    <mergeCell ref="A26:B26"/>
    <mergeCell ref="A31:B31"/>
    <mergeCell ref="A32:B32"/>
    <mergeCell ref="A33:B33"/>
    <mergeCell ref="A34:B34"/>
    <mergeCell ref="A35:B35"/>
    <mergeCell ref="A48:B48"/>
    <mergeCell ref="A37:B37"/>
    <mergeCell ref="A38:B38"/>
    <mergeCell ref="A39:B39"/>
    <mergeCell ref="A40:B40"/>
    <mergeCell ref="A41:B41"/>
    <mergeCell ref="A42:B42"/>
    <mergeCell ref="A43:B43"/>
    <mergeCell ref="A44:B44"/>
    <mergeCell ref="A45:B45"/>
    <mergeCell ref="A46:B46"/>
    <mergeCell ref="A47:B47"/>
    <mergeCell ref="A54:B54"/>
    <mergeCell ref="A55:B55"/>
    <mergeCell ref="A56:B56"/>
    <mergeCell ref="A57:B57"/>
    <mergeCell ref="A49:B49"/>
    <mergeCell ref="A50:B50"/>
    <mergeCell ref="A51:B51"/>
    <mergeCell ref="A69:B69"/>
    <mergeCell ref="A58:B58"/>
    <mergeCell ref="A59:B59"/>
    <mergeCell ref="A60:B60"/>
    <mergeCell ref="A61:B61"/>
    <mergeCell ref="A62:B62"/>
    <mergeCell ref="A63:B63"/>
    <mergeCell ref="A64:B64"/>
    <mergeCell ref="A65:B65"/>
    <mergeCell ref="A66:B66"/>
    <mergeCell ref="A67:B67"/>
    <mergeCell ref="A68:B68"/>
    <mergeCell ref="A76:B76"/>
    <mergeCell ref="A70:B70"/>
    <mergeCell ref="A71:B71"/>
    <mergeCell ref="A72:B72"/>
    <mergeCell ref="A73:B73"/>
    <mergeCell ref="A74:B74"/>
    <mergeCell ref="A75:B75"/>
  </mergeCells>
  <phoneticPr fontId="2"/>
  <pageMargins left="0.74803149606299213" right="0.74803149606299213" top="0.98425196850393704" bottom="0.78740157480314965" header="0.51181102362204722" footer="0.51181102362204722"/>
  <pageSetup paperSize="9" scale="95" fitToWidth="0" fitToHeight="0" orientation="portrait" r:id="rId1"/>
  <headerFooter alignWithMargins="0"/>
  <rowBreaks count="2" manualBreakCount="2">
    <brk id="1" max="8" man="1"/>
    <brk id="52"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0">
    <tabColor theme="5" tint="0.39997558519241921"/>
  </sheetPr>
  <dimension ref="A1:N72"/>
  <sheetViews>
    <sheetView view="pageBreakPreview" topLeftCell="A14" zoomScaleNormal="100" zoomScaleSheetLayoutView="100" workbookViewId="0">
      <selection activeCell="M33" sqref="M33"/>
    </sheetView>
  </sheetViews>
  <sheetFormatPr defaultColWidth="9" defaultRowHeight="12" x14ac:dyDescent="0.2"/>
  <cols>
    <col min="1" max="1" width="10.453125" style="1" customWidth="1"/>
    <col min="2" max="2" width="9.90625" style="1" customWidth="1"/>
    <col min="3" max="3" width="10.453125" style="1" customWidth="1"/>
    <col min="4" max="4" width="9.90625" style="1" customWidth="1"/>
    <col min="5" max="5" width="10.453125" style="1" customWidth="1"/>
    <col min="6" max="6" width="8.6328125" style="1" customWidth="1"/>
    <col min="7" max="7" width="9.453125" style="1" customWidth="1"/>
    <col min="8" max="9" width="8.6328125" style="1" customWidth="1"/>
    <col min="10" max="16384" width="9" style="1"/>
  </cols>
  <sheetData>
    <row r="1" spans="1:14" ht="12" customHeight="1" x14ac:dyDescent="0.2">
      <c r="A1" s="6" t="s">
        <v>384</v>
      </c>
      <c r="B1" s="4"/>
      <c r="C1" s="4"/>
      <c r="D1" s="4"/>
      <c r="E1" s="4"/>
      <c r="F1" s="4"/>
      <c r="G1" s="4"/>
      <c r="H1" s="4"/>
      <c r="I1" s="4"/>
      <c r="J1" s="4"/>
      <c r="K1" s="4"/>
      <c r="L1" s="4"/>
      <c r="M1" s="4"/>
    </row>
    <row r="2" spans="1:14" ht="14.15" customHeight="1" x14ac:dyDescent="0.2">
      <c r="A2" s="171" t="s">
        <v>4247</v>
      </c>
      <c r="B2" s="4"/>
      <c r="C2" s="4"/>
      <c r="D2" s="4"/>
      <c r="E2" s="4"/>
      <c r="F2" s="4"/>
      <c r="G2" s="4"/>
      <c r="H2" s="4"/>
      <c r="I2" s="4"/>
      <c r="J2" s="4"/>
      <c r="K2" s="4"/>
      <c r="L2" s="4"/>
      <c r="M2" s="4"/>
      <c r="N2" s="4"/>
    </row>
    <row r="3" spans="1:14" ht="13" customHeight="1" x14ac:dyDescent="0.2">
      <c r="A3" s="736" t="s">
        <v>941</v>
      </c>
      <c r="B3" s="737"/>
      <c r="C3" s="626" t="s">
        <v>1816</v>
      </c>
      <c r="D3" s="673"/>
      <c r="E3" s="627"/>
      <c r="F3" s="626" t="s">
        <v>1817</v>
      </c>
      <c r="G3" s="673"/>
      <c r="H3" s="627"/>
      <c r="I3" s="4"/>
      <c r="J3" s="4"/>
      <c r="K3" s="4"/>
      <c r="L3" s="4"/>
      <c r="M3" s="4"/>
      <c r="N3" s="4"/>
    </row>
    <row r="4" spans="1:14" ht="13" customHeight="1" x14ac:dyDescent="0.2">
      <c r="A4" s="738"/>
      <c r="B4" s="739"/>
      <c r="C4" s="184" t="s">
        <v>469</v>
      </c>
      <c r="D4" s="184" t="s">
        <v>470</v>
      </c>
      <c r="E4" s="184" t="s">
        <v>107</v>
      </c>
      <c r="F4" s="184" t="s">
        <v>469</v>
      </c>
      <c r="G4" s="184" t="s">
        <v>470</v>
      </c>
      <c r="H4" s="184" t="s">
        <v>107</v>
      </c>
      <c r="I4" s="4"/>
      <c r="J4" s="4"/>
      <c r="K4" s="4"/>
      <c r="L4" s="4"/>
      <c r="M4" s="4"/>
      <c r="N4" s="4"/>
    </row>
    <row r="5" spans="1:14" ht="13" customHeight="1" x14ac:dyDescent="0.2">
      <c r="A5" s="718" t="s">
        <v>692</v>
      </c>
      <c r="B5" s="719"/>
      <c r="C5" s="150">
        <v>49194</v>
      </c>
      <c r="D5" s="150">
        <v>45190</v>
      </c>
      <c r="E5" s="150">
        <v>4004</v>
      </c>
      <c r="F5" s="150">
        <v>45252</v>
      </c>
      <c r="G5" s="150">
        <v>41676</v>
      </c>
      <c r="H5" s="150">
        <v>3576</v>
      </c>
      <c r="I5" s="4"/>
      <c r="J5" s="4"/>
      <c r="K5" s="4"/>
      <c r="L5" s="4"/>
      <c r="M5" s="4"/>
      <c r="N5" s="4"/>
    </row>
    <row r="6" spans="1:14" ht="13" customHeight="1" x14ac:dyDescent="0.2">
      <c r="A6" s="718" t="s">
        <v>693</v>
      </c>
      <c r="B6" s="719"/>
      <c r="C6" s="150">
        <v>45296</v>
      </c>
      <c r="D6" s="150">
        <v>41686</v>
      </c>
      <c r="E6" s="150">
        <v>3610</v>
      </c>
      <c r="F6" s="150">
        <v>40872</v>
      </c>
      <c r="G6" s="150">
        <v>37667</v>
      </c>
      <c r="H6" s="150">
        <v>3205</v>
      </c>
      <c r="I6" s="4"/>
      <c r="J6" s="4"/>
      <c r="K6" s="4"/>
      <c r="L6" s="4"/>
      <c r="M6" s="4"/>
      <c r="N6" s="4"/>
    </row>
    <row r="7" spans="1:14" ht="13" customHeight="1" x14ac:dyDescent="0.2">
      <c r="A7" s="718" t="s">
        <v>108</v>
      </c>
      <c r="B7" s="719"/>
      <c r="C7" s="150">
        <v>8976</v>
      </c>
      <c r="D7" s="150">
        <v>8976</v>
      </c>
      <c r="E7" s="150" t="s">
        <v>34</v>
      </c>
      <c r="F7" s="150">
        <v>7104</v>
      </c>
      <c r="G7" s="150">
        <v>7104</v>
      </c>
      <c r="H7" s="150" t="s">
        <v>1080</v>
      </c>
      <c r="I7" s="4"/>
      <c r="J7" s="4"/>
      <c r="K7" s="4"/>
      <c r="L7" s="4"/>
      <c r="M7" s="4"/>
      <c r="N7" s="4"/>
    </row>
    <row r="8" spans="1:14" ht="13" customHeight="1" x14ac:dyDescent="0.2">
      <c r="A8" s="718" t="s">
        <v>109</v>
      </c>
      <c r="B8" s="719"/>
      <c r="C8" s="150">
        <v>36320</v>
      </c>
      <c r="D8" s="150">
        <v>32710</v>
      </c>
      <c r="E8" s="150">
        <v>3610</v>
      </c>
      <c r="F8" s="150">
        <v>33768</v>
      </c>
      <c r="G8" s="150">
        <v>30563</v>
      </c>
      <c r="H8" s="150">
        <v>3205</v>
      </c>
      <c r="I8" s="4"/>
      <c r="J8" s="4"/>
      <c r="K8" s="4"/>
      <c r="L8" s="4"/>
      <c r="M8" s="4"/>
      <c r="N8" s="4"/>
    </row>
    <row r="9" spans="1:14" ht="13" customHeight="1" x14ac:dyDescent="0.2">
      <c r="A9" s="718" t="s">
        <v>110</v>
      </c>
      <c r="B9" s="719"/>
      <c r="C9" s="150">
        <v>3898</v>
      </c>
      <c r="D9" s="150">
        <v>3504</v>
      </c>
      <c r="E9" s="150">
        <v>394</v>
      </c>
      <c r="F9" s="150">
        <v>4209</v>
      </c>
      <c r="G9" s="150">
        <v>3851</v>
      </c>
      <c r="H9" s="150">
        <v>358</v>
      </c>
      <c r="I9" s="4"/>
      <c r="J9" s="4"/>
      <c r="K9" s="4"/>
      <c r="L9" s="4"/>
      <c r="M9" s="4"/>
      <c r="N9" s="4"/>
    </row>
    <row r="10" spans="1:14" ht="13" customHeight="1" x14ac:dyDescent="0.2">
      <c r="A10" s="101"/>
      <c r="B10" s="101"/>
      <c r="C10" s="4"/>
      <c r="D10" s="4"/>
      <c r="E10" s="4"/>
      <c r="F10" s="4"/>
      <c r="G10" s="4"/>
      <c r="H10" s="4"/>
      <c r="I10" s="4"/>
      <c r="J10" s="4"/>
      <c r="K10" s="4"/>
      <c r="L10" s="4"/>
      <c r="M10" s="4"/>
      <c r="N10" s="4"/>
    </row>
    <row r="11" spans="1:14" ht="13" customHeight="1" x14ac:dyDescent="0.2">
      <c r="A11" s="731" t="s">
        <v>941</v>
      </c>
      <c r="B11" s="732"/>
      <c r="C11" s="626" t="s">
        <v>3097</v>
      </c>
      <c r="D11" s="673"/>
      <c r="E11" s="627"/>
      <c r="F11" s="626" t="s">
        <v>4311</v>
      </c>
      <c r="G11" s="673"/>
      <c r="H11" s="627"/>
      <c r="I11" s="4"/>
      <c r="J11" s="4"/>
      <c r="K11" s="4"/>
      <c r="L11" s="4"/>
      <c r="M11" s="4"/>
      <c r="N11" s="4"/>
    </row>
    <row r="12" spans="1:14" ht="13" customHeight="1" x14ac:dyDescent="0.2">
      <c r="A12" s="733"/>
      <c r="B12" s="734"/>
      <c r="C12" s="184" t="s">
        <v>469</v>
      </c>
      <c r="D12" s="184" t="s">
        <v>470</v>
      </c>
      <c r="E12" s="184" t="s">
        <v>107</v>
      </c>
      <c r="F12" s="184" t="s">
        <v>469</v>
      </c>
      <c r="G12" s="184" t="s">
        <v>470</v>
      </c>
      <c r="H12" s="184" t="s">
        <v>107</v>
      </c>
      <c r="I12" s="4"/>
      <c r="J12" s="4"/>
      <c r="K12" s="4"/>
      <c r="L12" s="4"/>
      <c r="M12" s="4"/>
      <c r="N12" s="4"/>
    </row>
    <row r="13" spans="1:14" ht="13" customHeight="1" x14ac:dyDescent="0.2">
      <c r="A13" s="718" t="s">
        <v>692</v>
      </c>
      <c r="B13" s="719"/>
      <c r="C13" s="150">
        <v>44202</v>
      </c>
      <c r="D13" s="150">
        <v>40709</v>
      </c>
      <c r="E13" s="150">
        <v>3493</v>
      </c>
      <c r="F13" s="150">
        <v>42212</v>
      </c>
      <c r="G13" s="150">
        <v>39194</v>
      </c>
      <c r="H13" s="150">
        <v>3018</v>
      </c>
      <c r="J13" s="4"/>
      <c r="K13" s="4"/>
      <c r="L13" s="4"/>
      <c r="M13" s="4"/>
      <c r="N13" s="4"/>
    </row>
    <row r="14" spans="1:14" ht="13" customHeight="1" x14ac:dyDescent="0.2">
      <c r="A14" s="718" t="s">
        <v>693</v>
      </c>
      <c r="B14" s="719"/>
      <c r="C14" s="150">
        <v>39566</v>
      </c>
      <c r="D14" s="150">
        <v>36588</v>
      </c>
      <c r="E14" s="150">
        <v>2978</v>
      </c>
      <c r="F14" s="150">
        <v>37521</v>
      </c>
      <c r="G14" s="150">
        <v>35024</v>
      </c>
      <c r="H14" s="150">
        <v>2497</v>
      </c>
      <c r="J14" s="4"/>
      <c r="K14" s="4"/>
      <c r="L14" s="4"/>
      <c r="M14" s="4"/>
      <c r="N14" s="4"/>
    </row>
    <row r="15" spans="1:14" ht="13" customHeight="1" x14ac:dyDescent="0.2">
      <c r="A15" s="718" t="s">
        <v>108</v>
      </c>
      <c r="B15" s="719"/>
      <c r="C15" s="150">
        <v>6283</v>
      </c>
      <c r="D15" s="150">
        <v>6283</v>
      </c>
      <c r="E15" s="150" t="s">
        <v>1080</v>
      </c>
      <c r="F15" s="150">
        <v>5415</v>
      </c>
      <c r="G15" s="150">
        <v>5415</v>
      </c>
      <c r="H15" s="150" t="s">
        <v>1080</v>
      </c>
      <c r="I15" s="4"/>
      <c r="J15" s="4"/>
      <c r="K15" s="4"/>
      <c r="L15" s="4"/>
      <c r="M15" s="4"/>
      <c r="N15" s="4"/>
    </row>
    <row r="16" spans="1:14" ht="13" customHeight="1" x14ac:dyDescent="0.2">
      <c r="A16" s="718" t="s">
        <v>109</v>
      </c>
      <c r="B16" s="719"/>
      <c r="C16" s="150">
        <v>33283</v>
      </c>
      <c r="D16" s="150">
        <v>30305</v>
      </c>
      <c r="E16" s="150">
        <v>2978</v>
      </c>
      <c r="F16" s="150">
        <v>32106</v>
      </c>
      <c r="G16" s="150">
        <v>29609</v>
      </c>
      <c r="H16" s="150">
        <v>2497</v>
      </c>
      <c r="J16" s="4"/>
      <c r="K16" s="4"/>
      <c r="L16" s="4"/>
      <c r="M16" s="4"/>
      <c r="N16" s="4"/>
    </row>
    <row r="17" spans="1:14" ht="13" customHeight="1" x14ac:dyDescent="0.2">
      <c r="A17" s="735" t="s">
        <v>110</v>
      </c>
      <c r="B17" s="735"/>
      <c r="C17" s="150">
        <v>4248</v>
      </c>
      <c r="D17" s="150">
        <v>3759</v>
      </c>
      <c r="E17" s="150">
        <v>489</v>
      </c>
      <c r="F17" s="150">
        <v>4251</v>
      </c>
      <c r="G17" s="150">
        <v>3777</v>
      </c>
      <c r="H17" s="150">
        <v>474</v>
      </c>
      <c r="J17" s="4"/>
      <c r="K17" s="4"/>
      <c r="L17" s="4"/>
      <c r="M17" s="4"/>
      <c r="N17" s="4"/>
    </row>
    <row r="18" spans="1:14" ht="13" customHeight="1" x14ac:dyDescent="0.2">
      <c r="A18" s="12" t="s">
        <v>902</v>
      </c>
      <c r="B18" s="12"/>
      <c r="C18" s="12"/>
      <c r="D18" s="12"/>
      <c r="E18" s="11"/>
      <c r="F18" s="100"/>
      <c r="G18" s="100"/>
      <c r="H18" s="100"/>
      <c r="I18" s="100"/>
      <c r="J18" s="4"/>
      <c r="K18" s="4"/>
      <c r="L18" s="4"/>
      <c r="M18" s="4"/>
      <c r="N18" s="4"/>
    </row>
    <row r="19" spans="1:14" ht="13" customHeight="1" x14ac:dyDescent="0.2">
      <c r="A19" s="4"/>
      <c r="B19" s="4"/>
      <c r="C19" s="4"/>
      <c r="D19" s="4"/>
      <c r="E19" s="4"/>
      <c r="F19" s="4"/>
      <c r="G19" s="4"/>
      <c r="H19" s="4"/>
      <c r="I19" s="4"/>
      <c r="J19" s="4"/>
      <c r="K19" s="4"/>
      <c r="L19" s="4"/>
      <c r="M19" s="4"/>
      <c r="N19" s="4"/>
    </row>
    <row r="20" spans="1:14" ht="14.15" customHeight="1" x14ac:dyDescent="0.2">
      <c r="A20" s="6" t="s">
        <v>4332</v>
      </c>
      <c r="B20" s="4"/>
      <c r="C20" s="4"/>
      <c r="D20" s="4"/>
      <c r="E20" s="4"/>
      <c r="F20" s="4"/>
      <c r="G20" s="4"/>
      <c r="H20" s="4"/>
      <c r="I20" s="4"/>
      <c r="J20" s="4"/>
      <c r="K20" s="4"/>
      <c r="L20" s="4"/>
      <c r="M20" s="4"/>
      <c r="N20" s="4"/>
    </row>
    <row r="21" spans="1:14" ht="12" customHeight="1" x14ac:dyDescent="0.2">
      <c r="A21" s="702" t="s">
        <v>1818</v>
      </c>
      <c r="B21" s="703"/>
      <c r="C21" s="184" t="s">
        <v>469</v>
      </c>
      <c r="D21" s="184" t="s">
        <v>470</v>
      </c>
      <c r="E21" s="184" t="s">
        <v>107</v>
      </c>
      <c r="F21" s="4"/>
      <c r="G21" s="4"/>
      <c r="H21" s="4"/>
      <c r="I21" s="4"/>
      <c r="J21" s="4"/>
      <c r="K21" s="4"/>
      <c r="L21" s="4"/>
      <c r="M21" s="4"/>
      <c r="N21" s="4"/>
    </row>
    <row r="22" spans="1:14" ht="12" customHeight="1" x14ac:dyDescent="0.2">
      <c r="A22" s="729" t="s">
        <v>694</v>
      </c>
      <c r="B22" s="730"/>
      <c r="C22" s="150">
        <v>43151</v>
      </c>
      <c r="D22" s="150">
        <v>40243</v>
      </c>
      <c r="E22" s="150">
        <v>2908</v>
      </c>
      <c r="F22" s="4"/>
      <c r="G22" s="4"/>
      <c r="H22" s="4"/>
      <c r="I22" s="4"/>
      <c r="J22" s="4"/>
      <c r="K22" s="4"/>
      <c r="L22" s="4"/>
      <c r="M22" s="4"/>
      <c r="N22" s="4"/>
    </row>
    <row r="23" spans="1:14" ht="12" customHeight="1" x14ac:dyDescent="0.2">
      <c r="A23" s="718" t="s">
        <v>695</v>
      </c>
      <c r="B23" s="719"/>
      <c r="C23" s="150">
        <v>37521</v>
      </c>
      <c r="D23" s="150">
        <v>35024</v>
      </c>
      <c r="E23" s="150">
        <v>2497</v>
      </c>
      <c r="F23" s="4"/>
      <c r="G23" s="4"/>
      <c r="H23" s="4"/>
      <c r="I23" s="4"/>
      <c r="J23" s="4"/>
      <c r="K23" s="4"/>
      <c r="L23" s="4"/>
      <c r="M23" s="4"/>
      <c r="N23" s="4"/>
    </row>
    <row r="24" spans="1:14" ht="12" customHeight="1" x14ac:dyDescent="0.2">
      <c r="A24" s="718" t="s">
        <v>111</v>
      </c>
      <c r="B24" s="719"/>
      <c r="C24" s="150">
        <v>5415</v>
      </c>
      <c r="D24" s="150">
        <v>5415</v>
      </c>
      <c r="E24" s="200" t="s">
        <v>34</v>
      </c>
      <c r="F24" s="4"/>
      <c r="G24" s="4"/>
      <c r="H24" s="4"/>
      <c r="I24" s="4"/>
      <c r="J24" s="4"/>
      <c r="K24" s="4"/>
      <c r="L24" s="4"/>
      <c r="M24" s="4"/>
      <c r="N24" s="4"/>
    </row>
    <row r="25" spans="1:14" ht="12" customHeight="1" x14ac:dyDescent="0.2">
      <c r="A25" s="718" t="s">
        <v>112</v>
      </c>
      <c r="B25" s="719"/>
      <c r="C25" s="150">
        <v>32106</v>
      </c>
      <c r="D25" s="150">
        <v>29609</v>
      </c>
      <c r="E25" s="150">
        <v>2497</v>
      </c>
      <c r="F25" s="130"/>
      <c r="G25" s="131"/>
      <c r="H25" s="131"/>
      <c r="I25" s="131"/>
      <c r="J25" s="4"/>
      <c r="K25" s="4"/>
      <c r="L25" s="4"/>
      <c r="M25" s="4"/>
      <c r="N25" s="4"/>
    </row>
    <row r="26" spans="1:14" ht="12" customHeight="1" x14ac:dyDescent="0.2">
      <c r="A26" s="718" t="s">
        <v>1819</v>
      </c>
      <c r="B26" s="719"/>
      <c r="C26" s="150">
        <v>5190</v>
      </c>
      <c r="D26" s="150">
        <v>4826</v>
      </c>
      <c r="E26" s="150">
        <v>364</v>
      </c>
      <c r="F26" s="130"/>
      <c r="G26" s="131"/>
      <c r="H26" s="131"/>
      <c r="I26" s="131"/>
      <c r="J26" s="4"/>
      <c r="K26" s="4"/>
      <c r="L26" s="4"/>
      <c r="M26" s="4"/>
      <c r="N26" s="4"/>
    </row>
    <row r="27" spans="1:14" ht="12" customHeight="1" x14ac:dyDescent="0.2">
      <c r="A27" s="12" t="s">
        <v>1820</v>
      </c>
      <c r="B27" s="89"/>
      <c r="C27" s="11"/>
      <c r="D27" s="11"/>
      <c r="E27" s="11"/>
      <c r="F27" s="100"/>
      <c r="G27" s="100"/>
      <c r="H27" s="100"/>
      <c r="I27" s="100"/>
      <c r="J27" s="4"/>
      <c r="K27" s="4"/>
      <c r="L27" s="4"/>
      <c r="M27" s="4"/>
      <c r="N27" s="4"/>
    </row>
    <row r="28" spans="1:14" ht="12" customHeight="1" x14ac:dyDescent="0.2">
      <c r="A28" s="4"/>
      <c r="B28" s="4"/>
      <c r="C28" s="4"/>
      <c r="D28" s="4"/>
      <c r="E28" s="4"/>
      <c r="F28" s="4"/>
      <c r="G28" s="4"/>
      <c r="H28" s="4"/>
      <c r="I28" s="4"/>
      <c r="J28" s="4"/>
      <c r="K28" s="4"/>
      <c r="L28" s="4"/>
      <c r="M28" s="4"/>
      <c r="N28" s="4"/>
    </row>
    <row r="29" spans="1:14" ht="14.15" customHeight="1" x14ac:dyDescent="0.2">
      <c r="A29" s="6" t="s">
        <v>4333</v>
      </c>
      <c r="B29" s="4"/>
      <c r="C29" s="4"/>
      <c r="D29" s="4"/>
      <c r="E29" s="2" t="s">
        <v>479</v>
      </c>
      <c r="F29" s="2" t="s">
        <v>479</v>
      </c>
      <c r="G29" s="11"/>
      <c r="H29" s="11"/>
      <c r="I29" s="4"/>
      <c r="J29" s="11"/>
      <c r="K29" s="11"/>
      <c r="L29" s="4"/>
      <c r="M29" s="4"/>
    </row>
    <row r="30" spans="1:14" ht="13" customHeight="1" x14ac:dyDescent="0.2">
      <c r="A30" s="675" t="s">
        <v>113</v>
      </c>
      <c r="B30" s="711" t="s">
        <v>942</v>
      </c>
      <c r="C30" s="384" t="s">
        <v>114</v>
      </c>
      <c r="D30" s="34"/>
      <c r="E30" s="11"/>
      <c r="F30" s="34"/>
      <c r="G30" s="11"/>
      <c r="H30" s="11"/>
      <c r="I30" s="4"/>
      <c r="J30" s="11"/>
      <c r="K30" s="11"/>
      <c r="L30" s="4"/>
      <c r="M30" s="4"/>
    </row>
    <row r="31" spans="1:14" ht="13" customHeight="1" x14ac:dyDescent="0.2">
      <c r="A31" s="675"/>
      <c r="B31" s="712"/>
      <c r="C31" s="376" t="s">
        <v>943</v>
      </c>
      <c r="D31" s="34"/>
      <c r="E31" s="11"/>
      <c r="F31" s="34"/>
      <c r="G31" s="11"/>
      <c r="H31" s="11"/>
      <c r="I31" s="4"/>
      <c r="J31" s="11"/>
      <c r="K31" s="11"/>
      <c r="L31" s="4"/>
      <c r="M31" s="4"/>
    </row>
    <row r="32" spans="1:14" ht="13" customHeight="1" x14ac:dyDescent="0.2">
      <c r="A32" s="150">
        <v>77489</v>
      </c>
      <c r="B32" s="150">
        <v>78477</v>
      </c>
      <c r="C32" s="116">
        <v>1.0127501968021269</v>
      </c>
      <c r="D32" s="11"/>
      <c r="E32" s="11"/>
      <c r="F32" s="11"/>
      <c r="G32" s="11"/>
      <c r="H32" s="11"/>
      <c r="I32" s="4"/>
      <c r="J32" s="11"/>
      <c r="K32" s="11"/>
      <c r="L32" s="4"/>
      <c r="M32" s="4"/>
    </row>
    <row r="33" spans="1:13" ht="12" customHeight="1" x14ac:dyDescent="0.2">
      <c r="A33" s="132"/>
      <c r="B33" s="11"/>
      <c r="C33" s="11"/>
      <c r="D33" s="11"/>
      <c r="E33" s="11"/>
      <c r="F33" s="34"/>
      <c r="G33" s="4"/>
      <c r="H33" s="4"/>
      <c r="I33" s="4"/>
      <c r="J33" s="4"/>
      <c r="K33" s="4"/>
      <c r="L33" s="4"/>
      <c r="M33" s="4"/>
    </row>
    <row r="34" spans="1:13" ht="14.15" customHeight="1" x14ac:dyDescent="0.2">
      <c r="A34" s="6" t="s">
        <v>4248</v>
      </c>
      <c r="B34" s="4"/>
      <c r="C34" s="4"/>
      <c r="D34" s="4"/>
      <c r="E34" s="4"/>
      <c r="F34" s="4"/>
      <c r="G34" s="4"/>
      <c r="H34" s="4"/>
      <c r="I34" s="4"/>
      <c r="J34" s="4"/>
      <c r="K34" s="4"/>
      <c r="L34" s="4"/>
      <c r="M34" s="4"/>
    </row>
    <row r="35" spans="1:13" ht="12" customHeight="1" x14ac:dyDescent="0.2">
      <c r="A35" s="720" t="s">
        <v>385</v>
      </c>
      <c r="B35" s="722" t="s">
        <v>1604</v>
      </c>
      <c r="C35" s="723"/>
      <c r="D35" s="724"/>
      <c r="E35" s="720" t="s">
        <v>946</v>
      </c>
      <c r="F35" s="725" t="s">
        <v>922</v>
      </c>
      <c r="G35" s="727" t="s">
        <v>4250</v>
      </c>
      <c r="H35" s="716" t="s">
        <v>972</v>
      </c>
      <c r="I35" s="717"/>
      <c r="J35" s="4"/>
      <c r="K35" s="4"/>
      <c r="L35" s="4"/>
      <c r="M35" s="4"/>
    </row>
    <row r="36" spans="1:13" ht="23.25" customHeight="1" x14ac:dyDescent="0.2">
      <c r="A36" s="721"/>
      <c r="B36" s="163" t="s">
        <v>42</v>
      </c>
      <c r="C36" s="163" t="s">
        <v>820</v>
      </c>
      <c r="D36" s="163" t="s">
        <v>821</v>
      </c>
      <c r="E36" s="721"/>
      <c r="F36" s="726"/>
      <c r="G36" s="728"/>
      <c r="H36" s="164" t="s">
        <v>973</v>
      </c>
      <c r="I36" s="164" t="s">
        <v>1786</v>
      </c>
      <c r="J36" s="4"/>
      <c r="K36" s="4"/>
      <c r="L36" s="4"/>
      <c r="M36" s="4"/>
    </row>
    <row r="37" spans="1:13" ht="13" customHeight="1" x14ac:dyDescent="0.2">
      <c r="A37" s="266" t="s">
        <v>115</v>
      </c>
      <c r="B37" s="135">
        <v>5465002</v>
      </c>
      <c r="C37" s="187">
        <v>2599756</v>
      </c>
      <c r="D37" s="187">
        <v>2865246</v>
      </c>
      <c r="E37" s="187">
        <v>2402484</v>
      </c>
      <c r="F37" s="188">
        <f>C37/D37*100</f>
        <v>90.734128936922005</v>
      </c>
      <c r="G37" s="146">
        <v>5534800</v>
      </c>
      <c r="H37" s="324">
        <v>-69798</v>
      </c>
      <c r="I37" s="325">
        <v>-1.2610753776107537</v>
      </c>
      <c r="J37" s="4"/>
      <c r="K37" s="4"/>
      <c r="L37" s="4"/>
      <c r="M37" s="4"/>
    </row>
    <row r="38" spans="1:13" ht="13" customHeight="1" x14ac:dyDescent="0.2">
      <c r="A38" s="266" t="s">
        <v>1236</v>
      </c>
      <c r="B38" s="135">
        <v>5218364</v>
      </c>
      <c r="C38" s="135">
        <v>2480987</v>
      </c>
      <c r="D38" s="135">
        <v>2737377</v>
      </c>
      <c r="E38" s="135">
        <v>2308791</v>
      </c>
      <c r="F38" s="188">
        <f t="shared" ref="F38:F39" si="0">C38/D38*100</f>
        <v>90.633734410715078</v>
      </c>
      <c r="G38" s="135">
        <v>5275200</v>
      </c>
      <c r="H38" s="324">
        <v>-56836</v>
      </c>
      <c r="I38" s="325">
        <v>-1.0774188656354262</v>
      </c>
      <c r="J38" s="4"/>
      <c r="K38" s="4"/>
      <c r="L38" s="4"/>
      <c r="M38" s="4"/>
    </row>
    <row r="39" spans="1:13" ht="15.65" customHeight="1" x14ac:dyDescent="0.2">
      <c r="A39" s="624" t="s">
        <v>1237</v>
      </c>
      <c r="B39" s="135">
        <v>157989</v>
      </c>
      <c r="C39" s="135">
        <v>75757</v>
      </c>
      <c r="D39" s="135">
        <v>82232</v>
      </c>
      <c r="E39" s="135">
        <v>60808</v>
      </c>
      <c r="F39" s="188">
        <f t="shared" si="0"/>
        <v>92.125936375133762</v>
      </c>
      <c r="G39" s="146">
        <v>170232</v>
      </c>
      <c r="H39" s="324">
        <v>-12243</v>
      </c>
      <c r="I39" s="325">
        <v>-7.1919498096715069</v>
      </c>
      <c r="J39" s="4"/>
      <c r="K39" s="4"/>
      <c r="L39" s="4"/>
      <c r="M39" s="4"/>
    </row>
    <row r="40" spans="1:13" ht="13" customHeight="1" x14ac:dyDescent="0.2">
      <c r="A40" s="323" t="s">
        <v>116</v>
      </c>
      <c r="B40" s="135">
        <v>1525152</v>
      </c>
      <c r="C40" s="187">
        <v>716452</v>
      </c>
      <c r="D40" s="187">
        <v>808700</v>
      </c>
      <c r="E40" s="187">
        <v>734920</v>
      </c>
      <c r="F40" s="188">
        <f>C40/D40*100</f>
        <v>88.593050574996909</v>
      </c>
      <c r="G40" s="146">
        <v>1537272</v>
      </c>
      <c r="H40" s="324">
        <v>-12120</v>
      </c>
      <c r="I40" s="325">
        <v>-0.78840959830140667</v>
      </c>
      <c r="J40" s="4"/>
      <c r="K40" s="4"/>
      <c r="L40" s="4"/>
      <c r="M40" s="4"/>
    </row>
    <row r="41" spans="1:13" ht="13" customHeight="1" x14ac:dyDescent="0.2">
      <c r="A41" s="323" t="s">
        <v>497</v>
      </c>
      <c r="B41" s="135">
        <v>530495</v>
      </c>
      <c r="C41" s="187">
        <v>256616</v>
      </c>
      <c r="D41" s="187">
        <v>273879</v>
      </c>
      <c r="E41" s="187">
        <v>224106</v>
      </c>
      <c r="F41" s="188">
        <f t="shared" ref="F41:F70" si="1">C41/D41*100</f>
        <v>93.696851529325002</v>
      </c>
      <c r="G41" s="146">
        <v>535664</v>
      </c>
      <c r="H41" s="324">
        <v>-5169</v>
      </c>
      <c r="I41" s="325">
        <v>-0.96497057857164192</v>
      </c>
      <c r="J41" s="4"/>
      <c r="K41" s="4"/>
      <c r="L41" s="4"/>
      <c r="M41" s="4"/>
    </row>
    <row r="42" spans="1:13" ht="13" customHeight="1" x14ac:dyDescent="0.2">
      <c r="A42" s="323" t="s">
        <v>498</v>
      </c>
      <c r="B42" s="135">
        <v>459593</v>
      </c>
      <c r="C42" s="187">
        <v>222293</v>
      </c>
      <c r="D42" s="187">
        <v>237300</v>
      </c>
      <c r="E42" s="187">
        <v>221404</v>
      </c>
      <c r="F42" s="188">
        <f t="shared" si="1"/>
        <v>93.675937631689848</v>
      </c>
      <c r="G42" s="146">
        <v>452563</v>
      </c>
      <c r="H42" s="324">
        <v>7030</v>
      </c>
      <c r="I42" s="325">
        <v>1.5533748892419399</v>
      </c>
    </row>
    <row r="43" spans="1:13" ht="13" customHeight="1" x14ac:dyDescent="0.2">
      <c r="A43" s="323" t="s">
        <v>499</v>
      </c>
      <c r="B43" s="135">
        <v>303601</v>
      </c>
      <c r="C43" s="187">
        <v>146746</v>
      </c>
      <c r="D43" s="187">
        <v>156855</v>
      </c>
      <c r="E43" s="187">
        <v>133647</v>
      </c>
      <c r="F43" s="188">
        <f t="shared" si="1"/>
        <v>93.555194287717953</v>
      </c>
      <c r="G43" s="146">
        <v>293409</v>
      </c>
      <c r="H43" s="324">
        <v>10192</v>
      </c>
      <c r="I43" s="325">
        <v>3.4736494108905993</v>
      </c>
    </row>
    <row r="44" spans="1:13" ht="13" customHeight="1" x14ac:dyDescent="0.2">
      <c r="A44" s="323" t="s">
        <v>500</v>
      </c>
      <c r="B44" s="135">
        <v>485587</v>
      </c>
      <c r="C44" s="187">
        <v>226105</v>
      </c>
      <c r="D44" s="187">
        <v>259482</v>
      </c>
      <c r="E44" s="187">
        <v>215651</v>
      </c>
      <c r="F44" s="188">
        <f t="shared" si="1"/>
        <v>87.137065384111423</v>
      </c>
      <c r="G44" s="146">
        <v>487850</v>
      </c>
      <c r="H44" s="324">
        <v>-2263</v>
      </c>
      <c r="I44" s="325">
        <v>-0.46387209183150557</v>
      </c>
    </row>
    <row r="45" spans="1:13" ht="13" customHeight="1" x14ac:dyDescent="0.2">
      <c r="A45" s="323" t="s">
        <v>501</v>
      </c>
      <c r="B45" s="135">
        <v>41236</v>
      </c>
      <c r="C45" s="187">
        <v>19635</v>
      </c>
      <c r="D45" s="187">
        <v>21601</v>
      </c>
      <c r="E45" s="187">
        <v>17792</v>
      </c>
      <c r="F45" s="188">
        <f t="shared" si="1"/>
        <v>90.898569510670796</v>
      </c>
      <c r="G45" s="146">
        <v>44258</v>
      </c>
      <c r="H45" s="324">
        <v>-3022</v>
      </c>
      <c r="I45" s="325">
        <v>-6.8281440643499476</v>
      </c>
    </row>
    <row r="46" spans="1:13" ht="13" customHeight="1" x14ac:dyDescent="0.2">
      <c r="A46" s="323" t="s">
        <v>2715</v>
      </c>
      <c r="B46" s="135">
        <v>93922</v>
      </c>
      <c r="C46" s="187">
        <v>42008</v>
      </c>
      <c r="D46" s="187">
        <v>51914</v>
      </c>
      <c r="E46" s="187">
        <v>42522</v>
      </c>
      <c r="F46" s="188">
        <f t="shared" si="1"/>
        <v>80.918442038756396</v>
      </c>
      <c r="G46" s="146">
        <v>95350</v>
      </c>
      <c r="H46" s="324">
        <v>-1428</v>
      </c>
      <c r="I46" s="325">
        <v>-1.4976402726796016</v>
      </c>
    </row>
    <row r="47" spans="1:13" ht="13" customHeight="1" x14ac:dyDescent="0.2">
      <c r="A47" s="323" t="s">
        <v>1388</v>
      </c>
      <c r="B47" s="135">
        <v>198138</v>
      </c>
      <c r="C47" s="187">
        <v>95630</v>
      </c>
      <c r="D47" s="187">
        <v>102508</v>
      </c>
      <c r="E47" s="187">
        <v>82481</v>
      </c>
      <c r="F47" s="188">
        <f t="shared" si="1"/>
        <v>93.290279783041314</v>
      </c>
      <c r="G47" s="146">
        <v>196883</v>
      </c>
      <c r="H47" s="324">
        <v>1255</v>
      </c>
      <c r="I47" s="325">
        <v>0.63743441536343926</v>
      </c>
    </row>
    <row r="48" spans="1:13" ht="13" customHeight="1" x14ac:dyDescent="0.2">
      <c r="A48" s="323" t="s">
        <v>1389</v>
      </c>
      <c r="B48" s="135">
        <v>28355</v>
      </c>
      <c r="C48" s="187">
        <v>13592</v>
      </c>
      <c r="D48" s="187">
        <v>14763</v>
      </c>
      <c r="E48" s="187">
        <v>11806</v>
      </c>
      <c r="F48" s="188">
        <f t="shared" si="1"/>
        <v>92.068007857481533</v>
      </c>
      <c r="G48" s="146">
        <v>30129</v>
      </c>
      <c r="H48" s="324">
        <v>-1774</v>
      </c>
      <c r="I48" s="325">
        <v>-5.8880148693949348</v>
      </c>
    </row>
    <row r="49" spans="1:9" ht="13" customHeight="1" x14ac:dyDescent="0.2">
      <c r="A49" s="323" t="s">
        <v>1933</v>
      </c>
      <c r="B49" s="135">
        <v>77489</v>
      </c>
      <c r="C49" s="187">
        <v>37303</v>
      </c>
      <c r="D49" s="187">
        <v>40186</v>
      </c>
      <c r="E49" s="187">
        <v>30180</v>
      </c>
      <c r="F49" s="188">
        <f t="shared" si="1"/>
        <v>92.825859752152496</v>
      </c>
      <c r="G49" s="146">
        <v>82250</v>
      </c>
      <c r="H49" s="324">
        <v>-4761</v>
      </c>
      <c r="I49" s="325">
        <v>-5.7884498480243165</v>
      </c>
    </row>
    <row r="50" spans="1:9" ht="13" customHeight="1" x14ac:dyDescent="0.2">
      <c r="A50" s="326" t="s">
        <v>1934</v>
      </c>
      <c r="B50" s="135">
        <v>260878</v>
      </c>
      <c r="C50" s="187">
        <v>127473</v>
      </c>
      <c r="D50" s="187">
        <v>133405</v>
      </c>
      <c r="E50" s="187">
        <v>107195</v>
      </c>
      <c r="F50" s="188">
        <f t="shared" si="1"/>
        <v>95.553390052846595</v>
      </c>
      <c r="G50" s="146">
        <v>267435</v>
      </c>
      <c r="H50" s="324">
        <v>-6557</v>
      </c>
      <c r="I50" s="325">
        <v>-2.4518107203619568</v>
      </c>
    </row>
    <row r="51" spans="1:9" ht="13" customHeight="1" x14ac:dyDescent="0.2">
      <c r="A51" s="323" t="s">
        <v>1935</v>
      </c>
      <c r="B51" s="135">
        <v>45892</v>
      </c>
      <c r="C51" s="187">
        <v>22095</v>
      </c>
      <c r="D51" s="187">
        <v>23797</v>
      </c>
      <c r="E51" s="187">
        <v>18911</v>
      </c>
      <c r="F51" s="188">
        <f t="shared" si="1"/>
        <v>92.847837962768423</v>
      </c>
      <c r="G51" s="146">
        <v>48567</v>
      </c>
      <c r="H51" s="324">
        <v>-2675</v>
      </c>
      <c r="I51" s="325">
        <v>-5.5078551279675505</v>
      </c>
    </row>
    <row r="52" spans="1:9" ht="13" customHeight="1" x14ac:dyDescent="0.2">
      <c r="A52" s="323" t="s">
        <v>1936</v>
      </c>
      <c r="B52" s="135">
        <v>38673</v>
      </c>
      <c r="C52" s="187">
        <v>18540</v>
      </c>
      <c r="D52" s="187">
        <v>20133</v>
      </c>
      <c r="E52" s="187">
        <v>15167</v>
      </c>
      <c r="F52" s="188">
        <f t="shared" si="1"/>
        <v>92.087617344658028</v>
      </c>
      <c r="G52" s="146">
        <v>40866</v>
      </c>
      <c r="H52" s="324">
        <v>-2193</v>
      </c>
      <c r="I52" s="325">
        <v>-5.3663191895463225</v>
      </c>
    </row>
    <row r="53" spans="1:9" ht="13" customHeight="1" x14ac:dyDescent="0.2">
      <c r="A53" s="323" t="s">
        <v>1937</v>
      </c>
      <c r="B53" s="135">
        <v>226432</v>
      </c>
      <c r="C53" s="187">
        <v>103655</v>
      </c>
      <c r="D53" s="187">
        <v>122777</v>
      </c>
      <c r="E53" s="187">
        <v>95465</v>
      </c>
      <c r="F53" s="188">
        <f t="shared" si="1"/>
        <v>84.425421699503971</v>
      </c>
      <c r="G53" s="146">
        <v>224903</v>
      </c>
      <c r="H53" s="324">
        <v>1529</v>
      </c>
      <c r="I53" s="325">
        <v>0.67984864586065996</v>
      </c>
    </row>
    <row r="54" spans="1:9" ht="13" customHeight="1" x14ac:dyDescent="0.2">
      <c r="A54" s="323" t="s">
        <v>1938</v>
      </c>
      <c r="B54" s="135">
        <v>75294</v>
      </c>
      <c r="C54" s="187">
        <v>36259</v>
      </c>
      <c r="D54" s="187">
        <v>39035</v>
      </c>
      <c r="E54" s="187">
        <v>30370</v>
      </c>
      <c r="F54" s="188">
        <f t="shared" si="1"/>
        <v>92.888433457153837</v>
      </c>
      <c r="G54" s="146">
        <v>77178</v>
      </c>
      <c r="H54" s="324">
        <v>-1884</v>
      </c>
      <c r="I54" s="325">
        <v>-2.441110160926689</v>
      </c>
    </row>
    <row r="55" spans="1:9" ht="13" customHeight="1" x14ac:dyDescent="0.2">
      <c r="A55" s="323" t="s">
        <v>1939</v>
      </c>
      <c r="B55" s="135">
        <v>87722</v>
      </c>
      <c r="C55" s="187">
        <v>42379</v>
      </c>
      <c r="D55" s="187">
        <v>45343</v>
      </c>
      <c r="E55" s="187">
        <v>36712</v>
      </c>
      <c r="F55" s="188">
        <f t="shared" si="1"/>
        <v>93.463158591182761</v>
      </c>
      <c r="G55" s="146">
        <v>91030</v>
      </c>
      <c r="H55" s="324">
        <v>-3308</v>
      </c>
      <c r="I55" s="325">
        <v>-3.6339668241239154</v>
      </c>
    </row>
    <row r="56" spans="1:9" ht="13" customHeight="1" x14ac:dyDescent="0.2">
      <c r="A56" s="323" t="s">
        <v>1940</v>
      </c>
      <c r="B56" s="135">
        <v>152321</v>
      </c>
      <c r="C56" s="187">
        <v>71289</v>
      </c>
      <c r="D56" s="187">
        <v>81032</v>
      </c>
      <c r="E56" s="187">
        <v>63331</v>
      </c>
      <c r="F56" s="188">
        <f t="shared" si="1"/>
        <v>87.976355020238913</v>
      </c>
      <c r="G56" s="146">
        <v>156375</v>
      </c>
      <c r="H56" s="324">
        <v>-4054</v>
      </c>
      <c r="I56" s="325">
        <v>-2.5924860111910473</v>
      </c>
    </row>
    <row r="57" spans="1:9" ht="13" customHeight="1" x14ac:dyDescent="0.2">
      <c r="A57" s="323" t="s">
        <v>1941</v>
      </c>
      <c r="B57" s="135">
        <v>47562</v>
      </c>
      <c r="C57" s="187">
        <v>23232</v>
      </c>
      <c r="D57" s="187">
        <v>24330</v>
      </c>
      <c r="E57" s="187">
        <v>17810</v>
      </c>
      <c r="F57" s="188">
        <f t="shared" si="1"/>
        <v>95.487053020961781</v>
      </c>
      <c r="G57" s="146">
        <v>48580</v>
      </c>
      <c r="H57" s="324">
        <v>-1018</v>
      </c>
      <c r="I57" s="325">
        <v>-2.0955125566076576</v>
      </c>
    </row>
    <row r="58" spans="1:9" ht="13" customHeight="1" x14ac:dyDescent="0.2">
      <c r="A58" s="323" t="s">
        <v>1942</v>
      </c>
      <c r="B58" s="135">
        <v>109238</v>
      </c>
      <c r="C58" s="187">
        <v>52322</v>
      </c>
      <c r="D58" s="187">
        <v>56916</v>
      </c>
      <c r="E58" s="187">
        <v>42401</v>
      </c>
      <c r="F58" s="188">
        <f t="shared" si="1"/>
        <v>91.928455970201711</v>
      </c>
      <c r="G58" s="146">
        <v>112691</v>
      </c>
      <c r="H58" s="324">
        <v>-3453</v>
      </c>
      <c r="I58" s="325">
        <v>-3.0641311196102619</v>
      </c>
    </row>
    <row r="59" spans="1:9" ht="13" customHeight="1" x14ac:dyDescent="0.2">
      <c r="A59" s="323" t="s">
        <v>1943</v>
      </c>
      <c r="B59" s="135">
        <v>42700</v>
      </c>
      <c r="C59" s="187">
        <v>21077</v>
      </c>
      <c r="D59" s="187">
        <v>21623</v>
      </c>
      <c r="E59" s="187">
        <v>16245</v>
      </c>
      <c r="F59" s="188">
        <f t="shared" si="1"/>
        <v>97.47491097442537</v>
      </c>
      <c r="G59" s="146">
        <v>44313</v>
      </c>
      <c r="H59" s="324">
        <v>-1613</v>
      </c>
      <c r="I59" s="325">
        <v>-3.6400153453839734</v>
      </c>
    </row>
    <row r="60" spans="1:9" ht="13" customHeight="1" x14ac:dyDescent="0.2">
      <c r="A60" s="327" t="s">
        <v>4249</v>
      </c>
      <c r="B60" s="135">
        <v>39611</v>
      </c>
      <c r="C60" s="187">
        <v>18811</v>
      </c>
      <c r="D60" s="187">
        <v>20800</v>
      </c>
      <c r="E60" s="187">
        <v>15605</v>
      </c>
      <c r="F60" s="188">
        <f t="shared" si="1"/>
        <v>90.4375</v>
      </c>
      <c r="G60" s="146">
        <v>41490</v>
      </c>
      <c r="H60" s="324">
        <v>-1879</v>
      </c>
      <c r="I60" s="325">
        <v>-4.5288021209930109</v>
      </c>
    </row>
    <row r="61" spans="1:9" ht="13" customHeight="1" x14ac:dyDescent="0.2">
      <c r="A61" s="323" t="s">
        <v>1787</v>
      </c>
      <c r="B61" s="135">
        <v>22129</v>
      </c>
      <c r="C61" s="187">
        <v>10623</v>
      </c>
      <c r="D61" s="187">
        <v>11506</v>
      </c>
      <c r="E61" s="187">
        <v>8388</v>
      </c>
      <c r="F61" s="188">
        <f t="shared" si="1"/>
        <v>92.325743090561446</v>
      </c>
      <c r="G61" s="146">
        <v>24288</v>
      </c>
      <c r="H61" s="324">
        <v>-2159</v>
      </c>
      <c r="I61" s="325">
        <v>-8.8891633728590254</v>
      </c>
    </row>
    <row r="62" spans="1:9" ht="13" customHeight="1" x14ac:dyDescent="0.2">
      <c r="A62" s="323" t="s">
        <v>1788</v>
      </c>
      <c r="B62" s="135">
        <v>61471</v>
      </c>
      <c r="C62" s="187">
        <v>29464</v>
      </c>
      <c r="D62" s="187">
        <v>32007</v>
      </c>
      <c r="E62" s="187">
        <v>23033</v>
      </c>
      <c r="F62" s="188">
        <f t="shared" si="1"/>
        <v>92.054862998719031</v>
      </c>
      <c r="G62" s="146">
        <v>64660</v>
      </c>
      <c r="H62" s="324">
        <v>-3189</v>
      </c>
      <c r="I62" s="325">
        <v>-4.931951747602846</v>
      </c>
    </row>
    <row r="63" spans="1:9" ht="13" customHeight="1" x14ac:dyDescent="0.2">
      <c r="A63" s="328" t="s">
        <v>1789</v>
      </c>
      <c r="B63" s="135">
        <v>44137</v>
      </c>
      <c r="C63" s="187">
        <v>21114</v>
      </c>
      <c r="D63" s="187">
        <v>23023</v>
      </c>
      <c r="E63" s="187">
        <v>17047</v>
      </c>
      <c r="F63" s="188">
        <f t="shared" si="1"/>
        <v>91.708291708291711</v>
      </c>
      <c r="G63" s="146">
        <v>46912</v>
      </c>
      <c r="H63" s="324">
        <v>-2775</v>
      </c>
      <c r="I63" s="325">
        <v>-5.9153308321964531</v>
      </c>
    </row>
    <row r="64" spans="1:9" ht="13" customHeight="1" x14ac:dyDescent="0.2">
      <c r="A64" s="323" t="s">
        <v>1790</v>
      </c>
      <c r="B64" s="135">
        <v>28989</v>
      </c>
      <c r="C64" s="187">
        <v>13893</v>
      </c>
      <c r="D64" s="187">
        <v>15096</v>
      </c>
      <c r="E64" s="187">
        <v>11399</v>
      </c>
      <c r="F64" s="188">
        <f t="shared" si="1"/>
        <v>92.031001589825124</v>
      </c>
      <c r="G64" s="146">
        <v>30805</v>
      </c>
      <c r="H64" s="324">
        <v>-1816</v>
      </c>
      <c r="I64" s="325">
        <v>-5.8951468917383547</v>
      </c>
    </row>
    <row r="65" spans="1:9" ht="13" customHeight="1" x14ac:dyDescent="0.2">
      <c r="A65" s="323" t="s">
        <v>994</v>
      </c>
      <c r="B65" s="135">
        <v>41967</v>
      </c>
      <c r="C65" s="187">
        <v>19872</v>
      </c>
      <c r="D65" s="187">
        <v>22095</v>
      </c>
      <c r="E65" s="187">
        <v>17494</v>
      </c>
      <c r="F65" s="188">
        <f t="shared" si="1"/>
        <v>89.93890020366598</v>
      </c>
      <c r="G65" s="146">
        <v>43977</v>
      </c>
      <c r="H65" s="324">
        <v>-2010</v>
      </c>
      <c r="I65" s="325">
        <v>-4.5705709802851491</v>
      </c>
    </row>
    <row r="66" spans="1:9" ht="13" customHeight="1" x14ac:dyDescent="0.2">
      <c r="A66" s="323" t="s">
        <v>995</v>
      </c>
      <c r="B66" s="135">
        <v>34819</v>
      </c>
      <c r="C66" s="187">
        <v>16635</v>
      </c>
      <c r="D66" s="187">
        <v>18184</v>
      </c>
      <c r="E66" s="187">
        <v>12882</v>
      </c>
      <c r="F66" s="188">
        <f t="shared" si="1"/>
        <v>91.481522217333918</v>
      </c>
      <c r="G66" s="146">
        <v>37773</v>
      </c>
      <c r="H66" s="324">
        <v>-2954</v>
      </c>
      <c r="I66" s="325">
        <v>-7.8204008153972406</v>
      </c>
    </row>
    <row r="67" spans="1:9" ht="13" customHeight="1" x14ac:dyDescent="0.2">
      <c r="A67" s="323" t="s">
        <v>908</v>
      </c>
      <c r="B67" s="135">
        <v>40645</v>
      </c>
      <c r="C67" s="187">
        <v>19956</v>
      </c>
      <c r="D67" s="187">
        <v>20689</v>
      </c>
      <c r="E67" s="187">
        <v>17070</v>
      </c>
      <c r="F67" s="188">
        <f t="shared" si="1"/>
        <v>96.457054473391651</v>
      </c>
      <c r="G67" s="146">
        <v>40310</v>
      </c>
      <c r="H67" s="324">
        <v>335</v>
      </c>
      <c r="I67" s="325">
        <v>0.83105929049863558</v>
      </c>
    </row>
    <row r="68" spans="1:9" ht="13" customHeight="1" x14ac:dyDescent="0.2">
      <c r="A68" s="326" t="s">
        <v>1235</v>
      </c>
      <c r="B68" s="135">
        <v>74316</v>
      </c>
      <c r="C68" s="187">
        <v>35918</v>
      </c>
      <c r="D68" s="187">
        <v>38398</v>
      </c>
      <c r="E68" s="187">
        <v>27757</v>
      </c>
      <c r="F68" s="188">
        <f t="shared" si="1"/>
        <v>93.541330277618627</v>
      </c>
      <c r="G68" s="146">
        <v>77419</v>
      </c>
      <c r="H68" s="324">
        <v>-3103</v>
      </c>
      <c r="I68" s="325">
        <v>-4.0080600369418358</v>
      </c>
    </row>
    <row r="69" spans="1:9" ht="13" customHeight="1" x14ac:dyDescent="0.2">
      <c r="A69" s="323" t="s">
        <v>2211</v>
      </c>
      <c r="B69" s="135">
        <v>16064</v>
      </c>
      <c r="C69" s="135">
        <v>7636</v>
      </c>
      <c r="D69" s="135">
        <v>8428</v>
      </c>
      <c r="E69" s="135">
        <v>5912</v>
      </c>
      <c r="F69" s="188">
        <f t="shared" si="1"/>
        <v>90.602752728998581</v>
      </c>
      <c r="G69" s="146">
        <v>18070</v>
      </c>
      <c r="H69" s="324">
        <v>-2006</v>
      </c>
      <c r="I69" s="325">
        <v>-11.101272827891533</v>
      </c>
    </row>
    <row r="70" spans="1:9" ht="13" customHeight="1" x14ac:dyDescent="0.2">
      <c r="A70" s="326" t="s">
        <v>93</v>
      </c>
      <c r="B70" s="135">
        <v>13318</v>
      </c>
      <c r="C70" s="135">
        <v>6302</v>
      </c>
      <c r="D70" s="135">
        <v>7016</v>
      </c>
      <c r="E70" s="135">
        <v>4929</v>
      </c>
      <c r="F70" s="188">
        <f t="shared" si="1"/>
        <v>89.823261117445838</v>
      </c>
      <c r="G70" s="146">
        <v>14819</v>
      </c>
      <c r="H70" s="324">
        <v>-1501</v>
      </c>
      <c r="I70" s="325">
        <v>-10.128888588973615</v>
      </c>
    </row>
    <row r="71" spans="1:9" ht="12" customHeight="1" x14ac:dyDescent="0.2">
      <c r="A71" s="137"/>
      <c r="B71" s="138"/>
      <c r="C71" s="138"/>
      <c r="D71" s="138"/>
      <c r="E71" s="138"/>
      <c r="F71" s="139"/>
      <c r="G71" s="140"/>
      <c r="H71" s="140"/>
      <c r="I71" s="139"/>
    </row>
    <row r="72" spans="1:9" x14ac:dyDescent="0.2">
      <c r="I72" s="2" t="s">
        <v>94</v>
      </c>
    </row>
  </sheetData>
  <mergeCells count="30">
    <mergeCell ref="F11:H11"/>
    <mergeCell ref="A13:B13"/>
    <mergeCell ref="A3:B4"/>
    <mergeCell ref="C3:E3"/>
    <mergeCell ref="F3:H3"/>
    <mergeCell ref="A5:B5"/>
    <mergeCell ref="A6:B6"/>
    <mergeCell ref="A7:B7"/>
    <mergeCell ref="A22:B22"/>
    <mergeCell ref="A8:B8"/>
    <mergeCell ref="A9:B9"/>
    <mergeCell ref="A11:B12"/>
    <mergeCell ref="C11:E11"/>
    <mergeCell ref="A14:B14"/>
    <mergeCell ref="A15:B15"/>
    <mergeCell ref="A16:B16"/>
    <mergeCell ref="A17:B17"/>
    <mergeCell ref="A21:B21"/>
    <mergeCell ref="H35:I35"/>
    <mergeCell ref="A23:B23"/>
    <mergeCell ref="A24:B24"/>
    <mergeCell ref="A25:B25"/>
    <mergeCell ref="A26:B26"/>
    <mergeCell ref="A30:A31"/>
    <mergeCell ref="B30:B31"/>
    <mergeCell ref="A35:A36"/>
    <mergeCell ref="B35:D35"/>
    <mergeCell ref="E35:E36"/>
    <mergeCell ref="F35:F36"/>
    <mergeCell ref="G35:G36"/>
  </mergeCells>
  <phoneticPr fontId="2"/>
  <pageMargins left="0.74803149606299213" right="0.74803149606299213" top="0.98425196850393704" bottom="0.78740157480314965" header="0.51181102362204722" footer="0.51181102362204722"/>
  <pageSetup paperSize="9" scale="81" fitToWidth="0" fitToHeight="0" orientation="portrait" r:id="rId1"/>
  <headerFooter alignWithMargins="0"/>
  <rowBreaks count="1" manualBreakCount="1">
    <brk id="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32</vt:i4>
      </vt:variant>
    </vt:vector>
  </HeadingPairs>
  <TitlesOfParts>
    <vt:vector size="65" baseType="lpstr">
      <vt:lpstr>Ⅰ・1-4</vt:lpstr>
      <vt:lpstr>Ⅰ・5-6</vt:lpstr>
      <vt:lpstr>Ⅱ・1-2</vt:lpstr>
      <vt:lpstr>Ⅱ ・3-4</vt:lpstr>
      <vt:lpstr>Ⅱ ・5-6</vt:lpstr>
      <vt:lpstr>Ⅱ ・7</vt:lpstr>
      <vt:lpstr>Ⅲ・1-10</vt:lpstr>
      <vt:lpstr>Ⅲ ・11</vt:lpstr>
      <vt:lpstr>Ⅲ ・12-15</vt:lpstr>
      <vt:lpstr>Ⅳ</vt:lpstr>
      <vt:lpstr>Ⅴ</vt:lpstr>
      <vt:lpstr>Ⅵ</vt:lpstr>
      <vt:lpstr>Ⅶ</vt:lpstr>
      <vt:lpstr>Ⅷ</vt:lpstr>
      <vt:lpstr>Ⅸ</vt:lpstr>
      <vt:lpstr>Ⅹ</vt:lpstr>
      <vt:lpstr>ⅩⅠ</vt:lpstr>
      <vt:lpstr>ⅩⅡ・1-8</vt:lpstr>
      <vt:lpstr>ⅩⅡ ・9</vt:lpstr>
      <vt:lpstr>ⅩⅡ ・10-12</vt:lpstr>
      <vt:lpstr>ⅩⅢ</vt:lpstr>
      <vt:lpstr>ⅩⅣ・1-5</vt:lpstr>
      <vt:lpstr>XⅣ･6‐9</vt:lpstr>
      <vt:lpstr>XⅣ･10‐12 </vt:lpstr>
      <vt:lpstr>ⅩＶ</vt:lpstr>
      <vt:lpstr>ⅩⅥ</vt:lpstr>
      <vt:lpstr>ⅩⅥ文化財</vt:lpstr>
      <vt:lpstr>XⅦ･1-4</vt:lpstr>
      <vt:lpstr>ⅩⅦ・5-7</vt:lpstr>
      <vt:lpstr>ⅩⅦ・8-10</vt:lpstr>
      <vt:lpstr>ⅩⅧ </vt:lpstr>
      <vt:lpstr>ⅩⅨ</vt:lpstr>
      <vt:lpstr>市内の主な施設</vt:lpstr>
      <vt:lpstr>'Ⅰ・1-4'!Print_Area</vt:lpstr>
      <vt:lpstr>'Ⅰ・5-6'!Print_Area</vt:lpstr>
      <vt:lpstr>'Ⅱ ・3-4'!Print_Area</vt:lpstr>
      <vt:lpstr>'Ⅱ ・5-6'!Print_Area</vt:lpstr>
      <vt:lpstr>'Ⅱ ・7'!Print_Area</vt:lpstr>
      <vt:lpstr>'Ⅱ・1-2'!Print_Area</vt:lpstr>
      <vt:lpstr>'Ⅲ ・11'!Print_Area</vt:lpstr>
      <vt:lpstr>'Ⅲ ・12-15'!Print_Area</vt:lpstr>
      <vt:lpstr>'Ⅲ・1-10'!Print_Area</vt:lpstr>
      <vt:lpstr>Ⅳ!Print_Area</vt:lpstr>
      <vt:lpstr>Ⅴ!Print_Area</vt:lpstr>
      <vt:lpstr>Ⅵ!Print_Area</vt:lpstr>
      <vt:lpstr>Ⅶ!Print_Area</vt:lpstr>
      <vt:lpstr>Ⅷ!Print_Area</vt:lpstr>
      <vt:lpstr>Ⅸ!Print_Area</vt:lpstr>
      <vt:lpstr>Ⅹ!Print_Area</vt:lpstr>
      <vt:lpstr>ⅩⅠ!Print_Area</vt:lpstr>
      <vt:lpstr>'ⅩⅡ ・10-12'!Print_Area</vt:lpstr>
      <vt:lpstr>'ⅩⅡ ・9'!Print_Area</vt:lpstr>
      <vt:lpstr>'ⅩⅡ・1-8'!Print_Area</vt:lpstr>
      <vt:lpstr>ⅩⅢ!Print_Area</vt:lpstr>
      <vt:lpstr>'ⅩⅣ・1-5'!Print_Area</vt:lpstr>
      <vt:lpstr>ⅩⅥ文化財!Print_Area</vt:lpstr>
      <vt:lpstr>'ⅩⅦ・5-7'!Print_Area</vt:lpstr>
      <vt:lpstr>'ⅩⅦ・8-10'!Print_Area</vt:lpstr>
      <vt:lpstr>'ⅩⅧ '!Print_Area</vt:lpstr>
      <vt:lpstr>ⅩⅨ!Print_Area</vt:lpstr>
      <vt:lpstr>ⅩＶ!Print_Area</vt:lpstr>
      <vt:lpstr>'XⅣ･10‐12 '!Print_Area</vt:lpstr>
      <vt:lpstr>XⅣ･6‐9!Print_Area</vt:lpstr>
      <vt:lpstr>'XⅦ･1-4'!Print_Area</vt:lpstr>
      <vt:lpstr>市内の主な施設!Print_Area</vt:lpstr>
    </vt:vector>
  </TitlesOfParts>
  <Company>豊岡市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友田里実</dc:creator>
  <cp:lastModifiedBy>泉山　和歌子</cp:lastModifiedBy>
  <cp:lastPrinted>2025-02-18T05:41:11Z</cp:lastPrinted>
  <dcterms:created xsi:type="dcterms:W3CDTF">2008-05-19T01:54:20Z</dcterms:created>
  <dcterms:modified xsi:type="dcterms:W3CDTF">2025-03-04T02:49:40Z</dcterms:modified>
</cp:coreProperties>
</file>